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ks\Desktop\"/>
    </mc:Choice>
  </mc:AlternateContent>
  <bookViews>
    <workbookView xWindow="0" yWindow="0" windowWidth="28800" windowHeight="12300"/>
  </bookViews>
  <sheets>
    <sheet name="Travel" sheetId="1" r:id="rId1"/>
    <sheet name="Hospitality" sheetId="2" r:id="rId2"/>
    <sheet name="Gifts and Benefits" sheetId="4" r:id="rId3"/>
    <sheet name="All other  expenses" sheetId="3" r:id="rId4"/>
  </sheets>
  <definedNames>
    <definedName name="_xlnm.Print_Area" localSheetId="3">'All other  expenses'!$A$1:$E$32</definedName>
    <definedName name="_xlnm.Print_Area" localSheetId="2">'Gifts and Benefits'!$A$1:$E$19</definedName>
    <definedName name="_xlnm.Print_Area" localSheetId="1">Hospitality!$A$1:$F$17</definedName>
    <definedName name="_xlnm.Print_Area" localSheetId="0">Travel!$A$1:$D$178</definedName>
  </definedNames>
  <calcPr calcId="162913"/>
</workbook>
</file>

<file path=xl/calcChain.xml><?xml version="1.0" encoding="utf-8"?>
<calcChain xmlns="http://schemas.openxmlformats.org/spreadsheetml/2006/main">
  <c r="D16" i="4" l="1"/>
  <c r="B12" i="2"/>
  <c r="B4" i="3" l="1"/>
  <c r="B29" i="3" l="1"/>
  <c r="D17" i="4"/>
  <c r="D19" i="4" s="1"/>
  <c r="B175" i="1"/>
  <c r="B176" i="1" s="1"/>
  <c r="B162" i="1"/>
  <c r="B163" i="1" s="1"/>
  <c r="B26" i="1"/>
  <c r="B13" i="2" l="1"/>
  <c r="B16" i="2" s="1"/>
  <c r="B177" i="1"/>
  <c r="B30" i="3"/>
  <c r="B31" i="3" s="1"/>
  <c r="B3" i="2"/>
  <c r="B3" i="3" l="1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<sst xmlns="http://schemas.openxmlformats.org/spreadsheetml/2006/main" count="389" uniqueCount="178">
  <si>
    <t>Date</t>
  </si>
  <si>
    <t>Location/s</t>
  </si>
  <si>
    <t>Location</t>
  </si>
  <si>
    <t>Disclosure period</t>
  </si>
  <si>
    <t>Sub total</t>
  </si>
  <si>
    <t>All Other Expenses</t>
  </si>
  <si>
    <t xml:space="preserve">Organisation Name </t>
  </si>
  <si>
    <t>Chief Executive</t>
  </si>
  <si>
    <t>International, domestic and local travel expenses</t>
  </si>
  <si>
    <t>Local Travel (within City, excluding travel to airport)</t>
  </si>
  <si>
    <t>DomesticTravel (within NZ, including travel to and from local airport)</t>
  </si>
  <si>
    <t>Gifts  and hospitality</t>
  </si>
  <si>
    <t xml:space="preserve">Hospitality Offered to Third Parties </t>
  </si>
  <si>
    <t>Total gifts &amp; benefits</t>
  </si>
  <si>
    <t>Chief Executive Expense Disclosure</t>
  </si>
  <si>
    <t>Date(s)</t>
  </si>
  <si>
    <t>1 July 2016 to 30 June 2017 (or specify applicable part year)*</t>
  </si>
  <si>
    <t>Hospitality</t>
  </si>
  <si>
    <t>All other expenditure incurred by the chief executive that is not travel, hospitality or gifts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</si>
  <si>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</si>
  <si>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</si>
  <si>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Purpose</t>
  </si>
  <si>
    <t>All hospitality expenses provided by the CE in the context of his/her job to anyone external to the Public Service or statutory Crown entities.</t>
  </si>
  <si>
    <t>Comments</t>
  </si>
  <si>
    <t>Taxi</t>
  </si>
  <si>
    <t>Wellington</t>
  </si>
  <si>
    <t>Flights</t>
  </si>
  <si>
    <t>Christchurch</t>
  </si>
  <si>
    <t>Rental car</t>
  </si>
  <si>
    <t>Accommodation</t>
  </si>
  <si>
    <t>Auckland</t>
  </si>
  <si>
    <t>Airport parking</t>
  </si>
  <si>
    <t>Flight</t>
  </si>
  <si>
    <t>Napier</t>
  </si>
  <si>
    <t>Mileage</t>
  </si>
  <si>
    <t>Meals</t>
  </si>
  <si>
    <t>Nelson</t>
  </si>
  <si>
    <t>13-15/10/16</t>
  </si>
  <si>
    <t>Meeting with Interview Panel Member for DCE Investment role</t>
  </si>
  <si>
    <t>Meals x2 pax</t>
  </si>
  <si>
    <t>Fuel</t>
  </si>
  <si>
    <t>Road toll</t>
  </si>
  <si>
    <t>Ticket</t>
  </si>
  <si>
    <t>15-17/2/2017</t>
  </si>
  <si>
    <t>15-17/02/2017</t>
  </si>
  <si>
    <t>21-27/2/2017</t>
  </si>
  <si>
    <t>Meals x20 pax</t>
  </si>
  <si>
    <t>Meals x2</t>
  </si>
  <si>
    <t>Road Toll</t>
  </si>
  <si>
    <t>25-27/5/17</t>
  </si>
  <si>
    <t>Ahuwhenua Awards</t>
  </si>
  <si>
    <t>10-17/11/16</t>
  </si>
  <si>
    <t>Rail and vehicle</t>
  </si>
  <si>
    <t>Currency</t>
  </si>
  <si>
    <t>Meals for group</t>
  </si>
  <si>
    <t>Excess Baggage</t>
  </si>
  <si>
    <t>Senior Leadership Team Wānanga, Auckland</t>
  </si>
  <si>
    <t>Tangihanga, Gisborne</t>
  </si>
  <si>
    <t>IPANZ Public Sector Excellence Awards</t>
  </si>
  <si>
    <t>Parking</t>
  </si>
  <si>
    <t>Executive Team Wānanga</t>
  </si>
  <si>
    <t>Car Park</t>
  </si>
  <si>
    <t>Hui with Te Tumu Paeroa</t>
  </si>
  <si>
    <t>Hui at Victoria University</t>
  </si>
  <si>
    <t>Te Ture Whenua Māori Stakeholder Engagement hui</t>
  </si>
  <si>
    <t>Dinner tickets for 30 pax</t>
  </si>
  <si>
    <t>Te Putahitanga o Te Waipounamu</t>
  </si>
  <si>
    <t>Māori Radio Awards ticket</t>
  </si>
  <si>
    <t>Te Taura Whiri i te Reo Māori</t>
  </si>
  <si>
    <t>Te Pou Matakana</t>
  </si>
  <si>
    <t>Diversity Works Awards table</t>
  </si>
  <si>
    <t>Diversity Works NZ</t>
  </si>
  <si>
    <t>Māori Business Awards</t>
  </si>
  <si>
    <t>EY Tahi</t>
  </si>
  <si>
    <t>Phone and data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</si>
  <si>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</si>
  <si>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</si>
  <si>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</si>
  <si>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</si>
  <si>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</si>
  <si>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</si>
  <si>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</si>
  <si>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</si>
  <si>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</si>
  <si>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</si>
  <si>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</si>
  <si>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</si>
  <si>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IT Equipment</t>
  </si>
  <si>
    <t>GPS and memory card</t>
  </si>
  <si>
    <t>Flowers</t>
  </si>
  <si>
    <t>Tangihanga</t>
  </si>
  <si>
    <t>Staff acknowledgement</t>
  </si>
  <si>
    <t>Waikanae</t>
  </si>
  <si>
    <t>USB cable</t>
  </si>
  <si>
    <t>Wireless mouse</t>
  </si>
  <si>
    <t>Te Hono Summit registration</t>
  </si>
  <si>
    <t>Te Ohu Kaimoana Conference registration</t>
  </si>
  <si>
    <t>Flight - one way</t>
  </si>
  <si>
    <t>Te Matatini Festival, Hastings</t>
  </si>
  <si>
    <t>Waikato Raupatu Memorial Dinner, Hamilton &amp; Waitangi Commemorations, Northland</t>
  </si>
  <si>
    <t>Tangihanga, Senior Leadership Team Wānanga &amp; Iwi Chairs Forum</t>
  </si>
  <si>
    <t>Accepted</t>
  </si>
  <si>
    <t>Sponsor of the Awards</t>
  </si>
  <si>
    <t>Whangārei</t>
  </si>
  <si>
    <t>22-26/02/17</t>
  </si>
  <si>
    <t>Te Matatini</t>
  </si>
  <si>
    <t>Te Putahitanga o Te Waipounamu Symposium invitation</t>
  </si>
  <si>
    <t>Te Pou Matakana Whānau Ora Hui invitaiton</t>
  </si>
  <si>
    <t>Institute of Public Administration New Zealand</t>
  </si>
  <si>
    <t>Hosting the Māori Land Service Ministerial Advisory Group</t>
  </si>
  <si>
    <t>Dinner for 8 pax</t>
  </si>
  <si>
    <t>Building relationships</t>
  </si>
  <si>
    <t>Global Women Membership</t>
  </si>
  <si>
    <t>April 2017 to March 2018</t>
  </si>
  <si>
    <t>Meal x1</t>
  </si>
  <si>
    <t>Hui with Minister, Hamilton</t>
  </si>
  <si>
    <t>Car parking</t>
  </si>
  <si>
    <t>Te Puni Kōkiri</t>
  </si>
  <si>
    <t>Michelle Hippolite</t>
  </si>
  <si>
    <t>Te Matatini Festival pass</t>
  </si>
  <si>
    <t>Meal</t>
  </si>
  <si>
    <t>Petrol</t>
  </si>
  <si>
    <t>GST</t>
  </si>
  <si>
    <t>Sub total (excl gst)</t>
  </si>
  <si>
    <t>Total travel expenses (incl gst)</t>
  </si>
  <si>
    <t>Total  expenses (incl gst)</t>
  </si>
  <si>
    <t>Total other expenses (incl gst)</t>
  </si>
  <si>
    <t>No. of items = 7</t>
  </si>
  <si>
    <t>Iwi Chairs Forum, Ngaruawahia</t>
  </si>
  <si>
    <t>Cost ($)
(exc GST)</t>
  </si>
  <si>
    <t>Nature</t>
  </si>
  <si>
    <t>Comment / explanation</t>
  </si>
  <si>
    <t>Estimated value (NZ$)
(exc GST)</t>
  </si>
  <si>
    <t>Cost (NZ$)
(exc GST)</t>
  </si>
  <si>
    <t>International Travel (including  travel within NZ at beginning and end of overseas trip)</t>
  </si>
  <si>
    <t>Ministerial Language Revitalisation visit to UK &amp; US, 7 days</t>
  </si>
  <si>
    <t>ANZSOG Presentation, Melbourne, 1 day</t>
  </si>
  <si>
    <t>Te Pou Matakana Whānau Ora Hui, Auckland, 1 day/night</t>
  </si>
  <si>
    <t>Māori Radio Awards, Rotorua, 1 day/night</t>
  </si>
  <si>
    <t>Te Putahitanga Symposium, Christchurch, 1 day/night</t>
  </si>
  <si>
    <t>Waikato Annual Ministerial Fora, Hamilton, 1 day/night</t>
  </si>
  <si>
    <t>Minister Regional Visit, Hawkes Bay, 1 day/night</t>
  </si>
  <si>
    <t>Hui with Minister, Rotorua;  Tangihanga, Gisborne &amp; Senior Leadership Team Wānanga, Auckland, 4 days/3 nights</t>
  </si>
  <si>
    <t>Koroneihana Commemorations (Ngaruawahia), 1 day/night</t>
  </si>
  <si>
    <t>Diversity Works Board Hui and Gala Dinner, Auckland, 1 day/night</t>
  </si>
  <si>
    <t>Māori Wardens Hui, Rotorua, 1 day/night</t>
  </si>
  <si>
    <t>Māori Land Service Wānanga, Christchurch &amp; Dunedin, 2 days/nights</t>
  </si>
  <si>
    <t>Te Hono Hui, Nelson, 2 days/nights</t>
  </si>
  <si>
    <t>Senior Leadership Team Wānanga, Gisborne, 2 days/nights</t>
  </si>
  <si>
    <t>Breakfast for 2 pax</t>
  </si>
  <si>
    <t>Preparation for interviews</t>
  </si>
  <si>
    <t>New Zealander of the Year Judging, Auckland, 1 day</t>
  </si>
  <si>
    <t>Hui with Minister, Rotorua, 1 day</t>
  </si>
  <si>
    <t>Māori Land Service Wānanga, 1 day</t>
  </si>
  <si>
    <t>Waikato Raupatu Memorial Dinner, Hamilton, 1 day/night</t>
  </si>
  <si>
    <t>2-4/02/2017</t>
  </si>
  <si>
    <t>Waitangi Commemorations, Northland, 3 days/2 nights</t>
  </si>
  <si>
    <t>Senior Leadership Team Wānanga, Whakatane, 2 days/nights</t>
  </si>
  <si>
    <t>Taniwha Dragon Economic Summit, Hastings, 1 day/night</t>
  </si>
  <si>
    <t>Taniwha Dragon Economic Summit &amp; Te Matatini Festival, Hastings, 6 days/nights</t>
  </si>
  <si>
    <t>Tangihanga, Rotorua, 1 day</t>
  </si>
  <si>
    <t>Diversity Works Board Meeting, Auckland, 1 day</t>
  </si>
  <si>
    <t>Te Reo Chief Executives Hui, Auckland, 1 day</t>
  </si>
  <si>
    <t>Diversity Works NZ Strategy Meeting, Auckland, 1 day</t>
  </si>
  <si>
    <t>Ahuwhenua Field Day, Whangarei, 1 day/night</t>
  </si>
  <si>
    <t>Matariki Awards Judging Panel, Auckland, 1 day</t>
  </si>
  <si>
    <t>Iwi Chairs Hui, Hamilton, 1 day/night</t>
  </si>
  <si>
    <t>Hui with Minister, Hamilton &amp; Māori Business Awards, Auckland, 1 day/night</t>
  </si>
  <si>
    <t>Minister's Post-Budget Breakfast, Rotorua &amp; Ahuwhenua Awards, Whangārei, 2 days/nights</t>
  </si>
  <si>
    <t>Minister's Post-Budget Breakfast, Rotorua, 1 night</t>
  </si>
  <si>
    <t>Ahuwhenua Awards, Whangārei, 1 day/night</t>
  </si>
  <si>
    <t>Māori Economic Development Advisory Board Hui, Auckland, 1 day/night</t>
  </si>
  <si>
    <t>He Kai Kei Aku Ringa E Rere Hui, Auckland, 1 day/night</t>
  </si>
  <si>
    <t xml:space="preserve">Purpose of trip </t>
  </si>
  <si>
    <t>Reason</t>
  </si>
  <si>
    <t>Description</t>
  </si>
  <si>
    <t>Offered by</t>
  </si>
  <si>
    <t>Gifts and Benefits over $50 annual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</si>
</sst>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9" xfId="0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5" fillId="5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Border="1"/>
    <xf numFmtId="0" fontId="0" fillId="2" borderId="6" xfId="0" applyFont="1" applyFill="1" applyBorder="1" applyAlignment="1">
      <alignment wrapText="1"/>
    </xf>
    <xf numFmtId="0" fontId="5" fillId="2" borderId="9" xfId="0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2" fillId="6" borderId="3" xfId="0" applyFont="1" applyFill="1" applyBorder="1" applyAlignment="1">
      <alignment wrapText="1"/>
    </xf>
    <xf numFmtId="0" fontId="4" fillId="7" borderId="11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6" fillId="8" borderId="2" xfId="0" applyNumberFormat="1" applyFont="1" applyFill="1" applyBorder="1" applyAlignment="1">
      <alignment vertical="center" wrapText="1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164" fontId="5" fillId="2" borderId="0" xfId="0" applyNumberFormat="1" applyFont="1" applyFill="1" applyBorder="1" applyAlignment="1">
      <alignment vertical="center" wrapText="1" readingOrder="1"/>
    </xf>
    <xf numFmtId="0" fontId="6" fillId="0" borderId="7" xfId="0" applyFont="1" applyBorder="1" applyAlignment="1">
      <alignment wrapText="1"/>
    </xf>
    <xf numFmtId="0" fontId="16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164" fontId="6" fillId="5" borderId="3" xfId="0" applyNumberFormat="1" applyFont="1" applyFill="1" applyBorder="1" applyAlignment="1">
      <alignment vertical="center"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14" fontId="0" fillId="0" borderId="9" xfId="0" applyNumberFormat="1" applyBorder="1" applyAlignment="1">
      <alignment horizontal="center" vertical="top" wrapText="1"/>
    </xf>
    <xf numFmtId="164" fontId="0" fillId="0" borderId="0" xfId="0" applyNumberFormat="1" applyBorder="1" applyAlignment="1">
      <alignment wrapText="1"/>
    </xf>
    <xf numFmtId="14" fontId="0" fillId="0" borderId="9" xfId="0" applyNumberFormat="1" applyFont="1" applyBorder="1" applyAlignment="1">
      <alignment horizontal="center" vertical="top" wrapText="1"/>
    </xf>
    <xf numFmtId="8" fontId="0" fillId="0" borderId="0" xfId="0" applyNumberFormat="1" applyFont="1" applyBorder="1" applyAlignment="1">
      <alignment wrapText="1"/>
    </xf>
    <xf numFmtId="14" fontId="0" fillId="0" borderId="9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center" wrapText="1"/>
    </xf>
    <xf numFmtId="14" fontId="0" fillId="0" borderId="0" xfId="0" applyNumberFormat="1" applyBorder="1" applyAlignment="1">
      <alignment horizontal="center" vertical="top" wrapText="1"/>
    </xf>
    <xf numFmtId="14" fontId="0" fillId="0" borderId="0" xfId="0" applyNumberFormat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164" fontId="0" fillId="0" borderId="0" xfId="0" applyNumberFormat="1" applyFont="1" applyBorder="1" applyAlignment="1">
      <alignment wrapText="1"/>
    </xf>
    <xf numFmtId="164" fontId="0" fillId="0" borderId="0" xfId="0" applyNumberFormat="1" applyFont="1" applyFill="1" applyBorder="1" applyAlignment="1">
      <alignment wrapText="1"/>
    </xf>
    <xf numFmtId="14" fontId="0" fillId="0" borderId="9" xfId="0" applyNumberFormat="1" applyFont="1" applyBorder="1" applyAlignment="1">
      <alignment horizontal="center" wrapText="1"/>
    </xf>
    <xf numFmtId="14" fontId="10" fillId="0" borderId="9" xfId="0" applyNumberFormat="1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10" fillId="0" borderId="6" xfId="0" applyFont="1" applyBorder="1" applyAlignment="1">
      <alignment wrapText="1"/>
    </xf>
    <xf numFmtId="0" fontId="0" fillId="0" borderId="0" xfId="0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0" fillId="0" borderId="0" xfId="0" applyFont="1" applyBorder="1" applyAlignment="1">
      <alignment vertical="center" wrapText="1"/>
    </xf>
    <xf numFmtId="164" fontId="1" fillId="0" borderId="3" xfId="0" applyNumberFormat="1" applyFont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0" fillId="5" borderId="2" xfId="0" applyNumberFormat="1" applyFill="1" applyBorder="1" applyAlignment="1"/>
    <xf numFmtId="0" fontId="0" fillId="8" borderId="1" xfId="0" applyFont="1" applyFill="1" applyBorder="1" applyAlignment="1">
      <alignment wrapText="1"/>
    </xf>
    <xf numFmtId="0" fontId="0" fillId="8" borderId="10" xfId="0" applyFont="1" applyFill="1" applyBorder="1" applyAlignment="1">
      <alignment wrapText="1"/>
    </xf>
    <xf numFmtId="0" fontId="0" fillId="8" borderId="3" xfId="0" applyFont="1" applyFill="1" applyBorder="1" applyAlignment="1">
      <alignment wrapText="1"/>
    </xf>
    <xf numFmtId="0" fontId="0" fillId="8" borderId="5" xfId="0" applyFont="1" applyFill="1" applyBorder="1" applyAlignment="1">
      <alignment wrapText="1"/>
    </xf>
    <xf numFmtId="0" fontId="0" fillId="8" borderId="2" xfId="0" applyFont="1" applyFill="1" applyBorder="1" applyAlignment="1">
      <alignment wrapText="1"/>
    </xf>
    <xf numFmtId="0" fontId="0" fillId="8" borderId="8" xfId="0" applyFont="1" applyFill="1" applyBorder="1" applyAlignment="1">
      <alignment wrapText="1"/>
    </xf>
    <xf numFmtId="164" fontId="6" fillId="8" borderId="1" xfId="0" applyNumberFormat="1" applyFont="1" applyFill="1" applyBorder="1" applyAlignment="1">
      <alignment vertical="center" wrapText="1"/>
    </xf>
    <xf numFmtId="0" fontId="6" fillId="8" borderId="1" xfId="0" applyFont="1" applyFill="1" applyBorder="1" applyAlignment="1">
      <alignment wrapText="1"/>
    </xf>
    <xf numFmtId="0" fontId="6" fillId="8" borderId="10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8" borderId="2" xfId="0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4" fontId="0" fillId="0" borderId="9" xfId="0" applyNumberFormat="1" applyFont="1" applyBorder="1" applyAlignment="1">
      <alignment horizontal="left" wrapText="1"/>
    </xf>
    <xf numFmtId="14" fontId="0" fillId="0" borderId="9" xfId="0" applyNumberFormat="1" applyFont="1" applyFill="1" applyBorder="1" applyAlignment="1">
      <alignment horizontal="left" wrapText="1"/>
    </xf>
    <xf numFmtId="14" fontId="0" fillId="0" borderId="9" xfId="0" applyNumberFormat="1" applyBorder="1" applyAlignment="1">
      <alignment horizontal="left" vertical="top" wrapText="1"/>
    </xf>
    <xf numFmtId="14" fontId="0" fillId="0" borderId="0" xfId="0" applyNumberFormat="1" applyBorder="1" applyAlignment="1">
      <alignment horizontal="left" vertical="top" wrapText="1"/>
    </xf>
    <xf numFmtId="14" fontId="0" fillId="0" borderId="0" xfId="0" applyNumberFormat="1" applyFont="1" applyAlignment="1">
      <alignment horizontal="left" wrapText="1"/>
    </xf>
    <xf numFmtId="0" fontId="0" fillId="0" borderId="9" xfId="0" applyFont="1" applyBorder="1" applyAlignment="1">
      <alignment horizontal="center" vertical="top"/>
    </xf>
    <xf numFmtId="14" fontId="0" fillId="0" borderId="9" xfId="0" applyNumberFormat="1" applyFont="1" applyBorder="1" applyAlignment="1">
      <alignment horizontal="center" vertical="top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16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 readingOrder="1"/>
    </xf>
    <xf numFmtId="0" fontId="3" fillId="4" borderId="2" xfId="0" applyFont="1" applyFill="1" applyBorder="1" applyAlignment="1">
      <alignment vertical="center" wrapText="1" readingOrder="1"/>
    </xf>
    <xf numFmtId="0" fontId="3" fillId="4" borderId="8" xfId="0" applyFont="1" applyFill="1" applyBorder="1" applyAlignment="1">
      <alignment vertical="center" wrapText="1" readingOrder="1"/>
    </xf>
    <xf numFmtId="0" fontId="7" fillId="0" borderId="11" xfId="0" applyFont="1" applyBorder="1" applyAlignment="1">
      <alignment vertical="center" wrapText="1" readingOrder="1"/>
    </xf>
    <xf numFmtId="0" fontId="8" fillId="0" borderId="11" xfId="0" applyFont="1" applyBorder="1" applyAlignment="1">
      <alignment vertical="center" wrapText="1" readingOrder="1"/>
    </xf>
    <xf numFmtId="0" fontId="13" fillId="0" borderId="7" xfId="0" applyFont="1" applyFill="1" applyBorder="1" applyAlignment="1">
      <alignment horizontal="center" vertical="center" wrapText="1" readingOrder="1"/>
    </xf>
    <xf numFmtId="0" fontId="14" fillId="0" borderId="2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8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16" fillId="0" borderId="11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4" fillId="4" borderId="7" xfId="0" applyFont="1" applyFill="1" applyBorder="1" applyAlignment="1">
      <alignment vertical="center" wrapText="1" readingOrder="1"/>
    </xf>
    <xf numFmtId="0" fontId="4" fillId="4" borderId="2" xfId="0" applyFont="1" applyFill="1" applyBorder="1" applyAlignment="1">
      <alignment vertical="center" wrapText="1" readingOrder="1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00FF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"/>
  <sheetViews>
    <sheetView tabSelected="1" zoomScale="91" zoomScaleNormal="91" workbookViewId="0">
      <selection sqref="A1:D1"/>
    </sheetView>
  </sheetViews>
  <sheetFormatPr defaultColWidth="9.140625" defaultRowHeight="12.75" x14ac:dyDescent="0.2"/>
  <cols>
    <col min="1" max="1" width="33" style="7" customWidth="1"/>
    <col min="2" max="2" width="26.7109375" style="1" customWidth="1"/>
    <col min="3" max="3" width="34.28515625" style="1" customWidth="1"/>
    <col min="4" max="4" width="32.85546875" style="1" customWidth="1"/>
    <col min="5" max="5" width="46.7109375" style="1" bestFit="1" customWidth="1"/>
    <col min="6" max="16384" width="9.140625" style="1"/>
  </cols>
  <sheetData>
    <row r="1" spans="1:4" ht="36" customHeight="1" x14ac:dyDescent="0.2">
      <c r="A1" s="121" t="s">
        <v>14</v>
      </c>
      <c r="B1" s="121"/>
      <c r="C1" s="121"/>
      <c r="D1" s="121"/>
    </row>
    <row r="2" spans="1:4" ht="36" customHeight="1" x14ac:dyDescent="0.2">
      <c r="A2" s="44" t="s">
        <v>6</v>
      </c>
      <c r="B2" s="125" t="s">
        <v>117</v>
      </c>
      <c r="C2" s="125"/>
      <c r="D2" s="125"/>
    </row>
    <row r="3" spans="1:4" ht="36" customHeight="1" x14ac:dyDescent="0.2">
      <c r="A3" s="44" t="s">
        <v>7</v>
      </c>
      <c r="B3" s="126" t="s">
        <v>118</v>
      </c>
      <c r="C3" s="126"/>
      <c r="D3" s="126"/>
    </row>
    <row r="4" spans="1:4" ht="36" customHeight="1" x14ac:dyDescent="0.2">
      <c r="A4" s="44" t="s">
        <v>3</v>
      </c>
      <c r="B4" s="126" t="s">
        <v>16</v>
      </c>
      <c r="C4" s="126"/>
      <c r="D4" s="126"/>
    </row>
    <row r="5" spans="1:4" s="3" customFormat="1" ht="36" customHeight="1" x14ac:dyDescent="0.2">
      <c r="A5" s="127" t="s">
        <v>8</v>
      </c>
      <c r="B5" s="128"/>
      <c r="C5" s="128"/>
      <c r="D5" s="129"/>
    </row>
    <row r="6" spans="1:4" s="3" customFormat="1" ht="35.25" customHeight="1" x14ac:dyDescent="0.2">
      <c r="A6" s="130" t="s">
        <v>20</v>
      </c>
      <c r="B6" s="131"/>
      <c r="C6" s="131"/>
      <c r="D6" s="132"/>
    </row>
    <row r="7" spans="1:4" s="4" customFormat="1" ht="19.5" customHeight="1" x14ac:dyDescent="0.2">
      <c r="A7" s="122" t="s">
        <v>134</v>
      </c>
      <c r="B7" s="123"/>
      <c r="C7" s="123"/>
      <c r="D7" s="124"/>
    </row>
    <row r="8" spans="1:4" s="40" customFormat="1" ht="25.5" x14ac:dyDescent="0.2">
      <c r="A8" s="38" t="s">
        <v>15</v>
      </c>
      <c r="B8" s="39" t="s">
        <v>133</v>
      </c>
      <c r="C8" s="39" t="s">
        <v>173</v>
      </c>
      <c r="D8" s="106" t="s">
        <v>130</v>
      </c>
    </row>
    <row r="9" spans="1:4" s="40" customFormat="1" ht="25.5" x14ac:dyDescent="0.2">
      <c r="A9" s="78" t="s">
        <v>51</v>
      </c>
      <c r="B9" s="70">
        <v>10983.06</v>
      </c>
      <c r="C9" s="67" t="s">
        <v>135</v>
      </c>
      <c r="D9" s="67" t="s">
        <v>26</v>
      </c>
    </row>
    <row r="10" spans="1:4" s="40" customFormat="1" x14ac:dyDescent="0.2">
      <c r="A10" s="78" t="s">
        <v>51</v>
      </c>
      <c r="B10" s="70">
        <v>3203.68</v>
      </c>
      <c r="C10" s="67"/>
      <c r="D10" s="67" t="s">
        <v>29</v>
      </c>
    </row>
    <row r="11" spans="1:4" s="40" customFormat="1" x14ac:dyDescent="0.2">
      <c r="A11" s="78" t="s">
        <v>51</v>
      </c>
      <c r="B11" s="70">
        <v>1170</v>
      </c>
      <c r="C11" s="67"/>
      <c r="D11" s="67" t="s">
        <v>52</v>
      </c>
    </row>
    <row r="12" spans="1:4" s="40" customFormat="1" x14ac:dyDescent="0.2">
      <c r="A12" s="115" t="s">
        <v>51</v>
      </c>
      <c r="B12" s="70">
        <v>285.29000000000002</v>
      </c>
      <c r="C12" s="67"/>
      <c r="D12" s="8" t="s">
        <v>54</v>
      </c>
    </row>
    <row r="13" spans="1:4" s="40" customFormat="1" x14ac:dyDescent="0.2">
      <c r="A13" s="116">
        <v>43049</v>
      </c>
      <c r="B13" s="70">
        <v>331.45</v>
      </c>
      <c r="C13" s="68"/>
      <c r="D13" s="67" t="s">
        <v>53</v>
      </c>
    </row>
    <row r="14" spans="1:4" s="40" customFormat="1" x14ac:dyDescent="0.2">
      <c r="A14" s="116">
        <v>42685</v>
      </c>
      <c r="B14" s="70">
        <v>330.14</v>
      </c>
      <c r="C14" s="67"/>
      <c r="D14" s="67" t="s">
        <v>54</v>
      </c>
    </row>
    <row r="15" spans="1:4" s="40" customFormat="1" x14ac:dyDescent="0.2">
      <c r="A15" s="116">
        <v>42688</v>
      </c>
      <c r="B15" s="70">
        <v>462.42</v>
      </c>
      <c r="C15" s="67"/>
      <c r="D15" s="67" t="s">
        <v>54</v>
      </c>
    </row>
    <row r="16" spans="1:4" s="40" customFormat="1" x14ac:dyDescent="0.2">
      <c r="A16" s="116">
        <v>42687</v>
      </c>
      <c r="B16" s="70">
        <v>245.16</v>
      </c>
      <c r="C16" s="67"/>
      <c r="D16" s="67" t="s">
        <v>54</v>
      </c>
    </row>
    <row r="17" spans="1:4" s="40" customFormat="1" x14ac:dyDescent="0.2">
      <c r="A17" s="116">
        <v>42690</v>
      </c>
      <c r="B17" s="70">
        <v>69.540000000000006</v>
      </c>
      <c r="C17" s="67"/>
      <c r="D17" s="67" t="s">
        <v>35</v>
      </c>
    </row>
    <row r="18" spans="1:4" s="40" customFormat="1" x14ac:dyDescent="0.2">
      <c r="A18" s="69">
        <v>42692</v>
      </c>
      <c r="B18" s="70">
        <v>291.62</v>
      </c>
      <c r="C18" s="67"/>
      <c r="D18" s="67" t="s">
        <v>55</v>
      </c>
    </row>
    <row r="19" spans="1:4" s="40" customFormat="1" x14ac:dyDescent="0.2">
      <c r="A19" s="69">
        <v>42692</v>
      </c>
      <c r="B19" s="70">
        <v>123.93</v>
      </c>
      <c r="C19" s="67"/>
      <c r="D19" s="67" t="s">
        <v>55</v>
      </c>
    </row>
    <row r="20" spans="1:4" s="40" customFormat="1" x14ac:dyDescent="0.2">
      <c r="A20" s="69">
        <v>42696</v>
      </c>
      <c r="B20" s="70">
        <v>33</v>
      </c>
      <c r="C20" s="67"/>
      <c r="D20" s="67" t="s">
        <v>31</v>
      </c>
    </row>
    <row r="21" spans="1:4" s="40" customFormat="1" ht="25.5" x14ac:dyDescent="0.2">
      <c r="A21" s="69">
        <v>42894</v>
      </c>
      <c r="B21" s="70">
        <v>44.9</v>
      </c>
      <c r="C21" s="91" t="s">
        <v>136</v>
      </c>
      <c r="D21" s="91" t="s">
        <v>24</v>
      </c>
    </row>
    <row r="22" spans="1:4" ht="12.75" hidden="1" customHeight="1" x14ac:dyDescent="0.2">
      <c r="A22" s="78"/>
      <c r="B22" s="70"/>
      <c r="C22" s="67"/>
      <c r="D22" s="89"/>
    </row>
    <row r="23" spans="1:4" ht="12.75" customHeight="1" x14ac:dyDescent="0.2">
      <c r="A23" s="69">
        <v>42894</v>
      </c>
      <c r="B23" s="70">
        <v>73.349999999999994</v>
      </c>
      <c r="C23" s="87"/>
      <c r="D23" s="89" t="s">
        <v>24</v>
      </c>
    </row>
    <row r="24" spans="1:4" ht="12.75" customHeight="1" x14ac:dyDescent="0.2">
      <c r="A24" s="69">
        <v>42895</v>
      </c>
      <c r="B24" s="70">
        <v>55.11</v>
      </c>
      <c r="C24" s="87"/>
      <c r="D24" s="89" t="s">
        <v>24</v>
      </c>
    </row>
    <row r="25" spans="1:4" ht="12.75" customHeight="1" x14ac:dyDescent="0.2">
      <c r="A25" s="69">
        <v>42895</v>
      </c>
      <c r="B25" s="70">
        <v>24.56</v>
      </c>
      <c r="C25" s="87"/>
      <c r="D25" s="89" t="s">
        <v>120</v>
      </c>
    </row>
    <row r="26" spans="1:4" ht="19.5" customHeight="1" x14ac:dyDescent="0.2">
      <c r="A26" s="50" t="s">
        <v>4</v>
      </c>
      <c r="B26" s="55">
        <f>SUM(B9:B25)</f>
        <v>17727.210000000003</v>
      </c>
      <c r="C26" s="105"/>
      <c r="D26" s="99"/>
    </row>
    <row r="27" spans="1:4" ht="19.5" customHeight="1" x14ac:dyDescent="0.2">
      <c r="A27" s="50" t="s">
        <v>122</v>
      </c>
      <c r="B27" s="55">
        <v>0</v>
      </c>
      <c r="C27" s="104"/>
      <c r="D27" s="95"/>
    </row>
    <row r="28" spans="1:4" s="4" customFormat="1" ht="36" customHeight="1" x14ac:dyDescent="0.2">
      <c r="A28" s="117" t="s">
        <v>10</v>
      </c>
      <c r="B28" s="118"/>
      <c r="C28" s="118"/>
      <c r="D28" s="6"/>
    </row>
    <row r="29" spans="1:4" s="40" customFormat="1" ht="37.5" customHeight="1" x14ac:dyDescent="0.2">
      <c r="A29" s="38" t="s">
        <v>15</v>
      </c>
      <c r="B29" s="39" t="s">
        <v>129</v>
      </c>
      <c r="C29" s="39" t="s">
        <v>21</v>
      </c>
      <c r="D29" s="39" t="s">
        <v>130</v>
      </c>
    </row>
    <row r="30" spans="1:4" ht="25.5" x14ac:dyDescent="0.2">
      <c r="A30" s="69">
        <v>42558</v>
      </c>
      <c r="B30" s="70">
        <v>94.2</v>
      </c>
      <c r="C30" s="67" t="s">
        <v>139</v>
      </c>
      <c r="D30" s="67" t="s">
        <v>24</v>
      </c>
    </row>
    <row r="31" spans="1:4" x14ac:dyDescent="0.2">
      <c r="A31" s="69">
        <v>42558</v>
      </c>
      <c r="B31" s="70">
        <v>564.45000000000005</v>
      </c>
      <c r="C31" s="67"/>
      <c r="D31" s="67" t="s">
        <v>26</v>
      </c>
    </row>
    <row r="32" spans="1:4" x14ac:dyDescent="0.2">
      <c r="A32" s="69">
        <v>42558</v>
      </c>
      <c r="B32" s="70">
        <v>189.48</v>
      </c>
      <c r="C32" s="67"/>
      <c r="D32" s="67" t="s">
        <v>28</v>
      </c>
    </row>
    <row r="33" spans="1:4" x14ac:dyDescent="0.2">
      <c r="A33" s="71">
        <v>42558</v>
      </c>
      <c r="B33" s="72">
        <v>177.35</v>
      </c>
      <c r="C33" s="67"/>
      <c r="D33" s="66" t="s">
        <v>29</v>
      </c>
    </row>
    <row r="34" spans="1:4" ht="25.5" x14ac:dyDescent="0.2">
      <c r="A34" s="71">
        <v>42560</v>
      </c>
      <c r="B34" s="72">
        <v>450.51</v>
      </c>
      <c r="C34" s="67" t="s">
        <v>138</v>
      </c>
      <c r="D34" s="66" t="s">
        <v>26</v>
      </c>
    </row>
    <row r="35" spans="1:4" x14ac:dyDescent="0.2">
      <c r="A35" s="71">
        <v>42560</v>
      </c>
      <c r="B35" s="72">
        <v>65.260000000000005</v>
      </c>
      <c r="C35" s="67"/>
      <c r="D35" s="66" t="s">
        <v>28</v>
      </c>
    </row>
    <row r="36" spans="1:4" x14ac:dyDescent="0.2">
      <c r="A36" s="71">
        <v>42560</v>
      </c>
      <c r="B36" s="72">
        <v>190.44</v>
      </c>
      <c r="C36" s="67"/>
      <c r="D36" s="66" t="s">
        <v>29</v>
      </c>
    </row>
    <row r="37" spans="1:4" ht="25.5" x14ac:dyDescent="0.2">
      <c r="A37" s="71">
        <v>42562</v>
      </c>
      <c r="B37" s="72">
        <v>435.07</v>
      </c>
      <c r="C37" s="67" t="s">
        <v>137</v>
      </c>
      <c r="D37" s="66" t="s">
        <v>26</v>
      </c>
    </row>
    <row r="38" spans="1:4" x14ac:dyDescent="0.2">
      <c r="A38" s="71">
        <v>42562</v>
      </c>
      <c r="B38" s="72">
        <v>136.81</v>
      </c>
      <c r="C38" s="67"/>
      <c r="D38" s="66" t="s">
        <v>28</v>
      </c>
    </row>
    <row r="39" spans="1:4" x14ac:dyDescent="0.2">
      <c r="A39" s="71">
        <v>42562</v>
      </c>
      <c r="B39" s="72">
        <v>149.57</v>
      </c>
      <c r="C39" s="67"/>
      <c r="D39" s="66" t="s">
        <v>29</v>
      </c>
    </row>
    <row r="40" spans="1:4" x14ac:dyDescent="0.2">
      <c r="A40" s="69">
        <v>42563</v>
      </c>
      <c r="B40" s="70">
        <v>66</v>
      </c>
      <c r="C40" s="67"/>
      <c r="D40" s="67" t="s">
        <v>31</v>
      </c>
    </row>
    <row r="41" spans="1:4" x14ac:dyDescent="0.2">
      <c r="A41" s="69"/>
      <c r="B41" s="70"/>
      <c r="C41" s="67"/>
      <c r="D41" s="67"/>
    </row>
    <row r="42" spans="1:4" ht="25.5" x14ac:dyDescent="0.2">
      <c r="A42" s="73">
        <v>42576</v>
      </c>
      <c r="B42" s="74">
        <v>402.85</v>
      </c>
      <c r="C42" s="67" t="s">
        <v>140</v>
      </c>
      <c r="D42" s="8" t="s">
        <v>26</v>
      </c>
    </row>
    <row r="43" spans="1:4" x14ac:dyDescent="0.2">
      <c r="A43" s="73">
        <v>42576</v>
      </c>
      <c r="B43" s="74">
        <v>101.96</v>
      </c>
      <c r="C43" s="67"/>
      <c r="D43" s="8" t="s">
        <v>28</v>
      </c>
    </row>
    <row r="44" spans="1:4" x14ac:dyDescent="0.2">
      <c r="A44" s="69">
        <v>42576</v>
      </c>
      <c r="B44" s="67">
        <v>139.56</v>
      </c>
      <c r="C44" s="67"/>
      <c r="D44" s="67" t="s">
        <v>29</v>
      </c>
    </row>
    <row r="45" spans="1:4" x14ac:dyDescent="0.2">
      <c r="A45" s="69">
        <v>42576</v>
      </c>
      <c r="B45" s="70">
        <v>44.5</v>
      </c>
      <c r="C45" s="67"/>
      <c r="D45" s="67" t="s">
        <v>24</v>
      </c>
    </row>
    <row r="46" spans="1:4" ht="25.5" x14ac:dyDescent="0.2">
      <c r="A46" s="73">
        <v>42578</v>
      </c>
      <c r="B46" s="70">
        <v>457.44</v>
      </c>
      <c r="C46" s="8" t="s">
        <v>141</v>
      </c>
      <c r="D46" s="67" t="s">
        <v>97</v>
      </c>
    </row>
    <row r="47" spans="1:4" x14ac:dyDescent="0.2">
      <c r="A47" s="73"/>
      <c r="B47" s="70">
        <v>197.57</v>
      </c>
      <c r="C47" s="8"/>
      <c r="D47" s="67" t="s">
        <v>34</v>
      </c>
    </row>
    <row r="48" spans="1:4" x14ac:dyDescent="0.2">
      <c r="A48" s="69">
        <v>42579</v>
      </c>
      <c r="B48" s="70">
        <v>286.95999999999998</v>
      </c>
      <c r="C48" s="8"/>
      <c r="D48" s="67" t="s">
        <v>29</v>
      </c>
    </row>
    <row r="49" spans="1:4" ht="51" x14ac:dyDescent="0.2">
      <c r="A49" s="69">
        <v>42584</v>
      </c>
      <c r="B49" s="70">
        <v>717.05</v>
      </c>
      <c r="C49" s="8" t="s">
        <v>142</v>
      </c>
      <c r="D49" s="67" t="s">
        <v>26</v>
      </c>
    </row>
    <row r="50" spans="1:4" x14ac:dyDescent="0.2">
      <c r="A50" s="69">
        <v>42584</v>
      </c>
      <c r="B50" s="70">
        <v>59.5</v>
      </c>
      <c r="C50" s="67" t="s">
        <v>57</v>
      </c>
      <c r="D50" s="67" t="s">
        <v>35</v>
      </c>
    </row>
    <row r="51" spans="1:4" x14ac:dyDescent="0.2">
      <c r="A51" s="69">
        <v>42585</v>
      </c>
      <c r="B51" s="70">
        <v>24</v>
      </c>
      <c r="C51" s="67"/>
      <c r="D51" s="67" t="s">
        <v>35</v>
      </c>
    </row>
    <row r="52" spans="1:4" ht="25.5" x14ac:dyDescent="0.2">
      <c r="A52" s="75">
        <v>42585</v>
      </c>
      <c r="B52" s="70">
        <v>145</v>
      </c>
      <c r="C52" s="1" t="s">
        <v>56</v>
      </c>
      <c r="D52" s="1" t="s">
        <v>29</v>
      </c>
    </row>
    <row r="53" spans="1:4" ht="24.75" customHeight="1" x14ac:dyDescent="0.2">
      <c r="A53" s="69">
        <v>42586</v>
      </c>
      <c r="B53" s="70">
        <v>91.1</v>
      </c>
      <c r="C53" s="67" t="s">
        <v>128</v>
      </c>
      <c r="D53" s="67" t="s">
        <v>28</v>
      </c>
    </row>
    <row r="54" spans="1:4" x14ac:dyDescent="0.2">
      <c r="A54" s="69">
        <v>42586</v>
      </c>
      <c r="B54" s="70">
        <v>96.52</v>
      </c>
      <c r="C54" s="67"/>
      <c r="D54" s="67" t="s">
        <v>29</v>
      </c>
    </row>
    <row r="55" spans="1:4" x14ac:dyDescent="0.2">
      <c r="A55" s="69">
        <v>42587</v>
      </c>
      <c r="B55" s="70">
        <v>29</v>
      </c>
      <c r="C55" s="67"/>
      <c r="D55" s="67" t="s">
        <v>35</v>
      </c>
    </row>
    <row r="56" spans="1:4" x14ac:dyDescent="0.2">
      <c r="A56" s="69">
        <v>42587</v>
      </c>
      <c r="B56" s="70">
        <v>270.98</v>
      </c>
      <c r="C56" s="67"/>
      <c r="D56" s="67" t="s">
        <v>97</v>
      </c>
    </row>
    <row r="57" spans="1:4" ht="25.5" x14ac:dyDescent="0.2">
      <c r="A57" s="69">
        <v>42587</v>
      </c>
      <c r="B57" s="70">
        <v>132</v>
      </c>
      <c r="C57" s="67" t="s">
        <v>100</v>
      </c>
      <c r="D57" s="67" t="s">
        <v>31</v>
      </c>
    </row>
    <row r="58" spans="1:4" ht="37.5" customHeight="1" x14ac:dyDescent="0.2">
      <c r="A58" s="69">
        <v>42600</v>
      </c>
      <c r="B58" s="70">
        <v>532.58000000000004</v>
      </c>
      <c r="C58" s="67" t="s">
        <v>143</v>
      </c>
      <c r="D58" s="67" t="s">
        <v>26</v>
      </c>
    </row>
    <row r="59" spans="1:4" x14ac:dyDescent="0.2">
      <c r="A59" s="69">
        <v>42600</v>
      </c>
      <c r="B59" s="70">
        <v>49.73</v>
      </c>
      <c r="C59" s="67"/>
      <c r="D59" s="67" t="s">
        <v>28</v>
      </c>
    </row>
    <row r="60" spans="1:4" x14ac:dyDescent="0.2">
      <c r="A60" s="69">
        <v>42600</v>
      </c>
      <c r="B60" s="70">
        <v>137.83000000000001</v>
      </c>
      <c r="C60" s="67"/>
      <c r="D60" s="67" t="s">
        <v>29</v>
      </c>
    </row>
    <row r="61" spans="1:4" x14ac:dyDescent="0.2">
      <c r="A61" s="69">
        <v>42601</v>
      </c>
      <c r="B61" s="70">
        <v>51</v>
      </c>
      <c r="C61" s="67"/>
      <c r="D61" s="67" t="s">
        <v>31</v>
      </c>
    </row>
    <row r="62" spans="1:4" ht="25.5" x14ac:dyDescent="0.2">
      <c r="A62" s="69">
        <v>42606</v>
      </c>
      <c r="B62" s="70">
        <v>511.89</v>
      </c>
      <c r="C62" s="67" t="s">
        <v>144</v>
      </c>
      <c r="D62" s="67" t="s">
        <v>26</v>
      </c>
    </row>
    <row r="63" spans="1:4" x14ac:dyDescent="0.2">
      <c r="A63" s="69">
        <v>42606</v>
      </c>
      <c r="B63" s="70">
        <v>34.5</v>
      </c>
      <c r="C63" s="67"/>
      <c r="D63" s="67" t="s">
        <v>24</v>
      </c>
    </row>
    <row r="64" spans="1:4" x14ac:dyDescent="0.2">
      <c r="A64" s="69">
        <v>42606</v>
      </c>
      <c r="B64" s="70">
        <v>16.7</v>
      </c>
      <c r="C64" s="67"/>
      <c r="D64" s="67" t="s">
        <v>24</v>
      </c>
    </row>
    <row r="65" spans="1:4" x14ac:dyDescent="0.2">
      <c r="A65" s="69">
        <v>42606</v>
      </c>
      <c r="B65" s="70">
        <v>61</v>
      </c>
      <c r="C65" s="67"/>
      <c r="D65" s="67" t="s">
        <v>24</v>
      </c>
    </row>
    <row r="66" spans="1:4" x14ac:dyDescent="0.2">
      <c r="A66" s="69">
        <v>42606</v>
      </c>
      <c r="B66" s="70">
        <v>10.79</v>
      </c>
      <c r="C66" s="67"/>
      <c r="D66" s="67" t="s">
        <v>24</v>
      </c>
    </row>
    <row r="67" spans="1:4" x14ac:dyDescent="0.2">
      <c r="A67" s="76">
        <v>42606</v>
      </c>
      <c r="B67" s="70">
        <v>42.4</v>
      </c>
      <c r="C67" s="67"/>
      <c r="D67" s="67" t="s">
        <v>24</v>
      </c>
    </row>
    <row r="68" spans="1:4" x14ac:dyDescent="0.2">
      <c r="A68" s="77">
        <v>42606</v>
      </c>
      <c r="B68" s="70">
        <v>145</v>
      </c>
      <c r="C68" s="67"/>
      <c r="D68" s="1" t="s">
        <v>29</v>
      </c>
    </row>
    <row r="69" spans="1:4" x14ac:dyDescent="0.2">
      <c r="A69" s="69">
        <v>42607</v>
      </c>
      <c r="B69" s="70">
        <v>73.19</v>
      </c>
      <c r="C69" s="67"/>
      <c r="D69" s="67" t="s">
        <v>24</v>
      </c>
    </row>
    <row r="70" spans="1:4" ht="25.5" x14ac:dyDescent="0.2">
      <c r="A70" s="69">
        <v>42613</v>
      </c>
      <c r="B70" s="70">
        <v>45.4</v>
      </c>
      <c r="C70" s="67" t="s">
        <v>145</v>
      </c>
      <c r="D70" s="67" t="s">
        <v>24</v>
      </c>
    </row>
    <row r="71" spans="1:4" x14ac:dyDescent="0.2">
      <c r="A71" s="69">
        <v>42613</v>
      </c>
      <c r="B71" s="70">
        <v>238.74</v>
      </c>
      <c r="C71" s="67"/>
      <c r="D71" s="67" t="s">
        <v>26</v>
      </c>
    </row>
    <row r="72" spans="1:4" x14ac:dyDescent="0.2">
      <c r="A72" s="69">
        <v>42613</v>
      </c>
      <c r="B72" s="70">
        <v>26.5</v>
      </c>
      <c r="C72" s="67"/>
      <c r="D72" s="67" t="s">
        <v>24</v>
      </c>
    </row>
    <row r="73" spans="1:4" x14ac:dyDescent="0.2">
      <c r="A73" s="69">
        <v>42613</v>
      </c>
      <c r="B73" s="70">
        <v>30.6</v>
      </c>
      <c r="C73" s="67"/>
      <c r="D73" s="67" t="s">
        <v>35</v>
      </c>
    </row>
    <row r="74" spans="1:4" x14ac:dyDescent="0.2">
      <c r="A74" s="69">
        <v>42613</v>
      </c>
      <c r="B74" s="70">
        <v>367.83</v>
      </c>
      <c r="C74" s="67"/>
      <c r="D74" s="67" t="s">
        <v>29</v>
      </c>
    </row>
    <row r="75" spans="1:4" ht="25.5" x14ac:dyDescent="0.2">
      <c r="A75" s="69">
        <v>42632</v>
      </c>
      <c r="B75" s="70">
        <v>599.22</v>
      </c>
      <c r="C75" s="67" t="s">
        <v>146</v>
      </c>
      <c r="D75" s="67" t="s">
        <v>26</v>
      </c>
    </row>
    <row r="76" spans="1:4" x14ac:dyDescent="0.2">
      <c r="A76" s="69">
        <v>42632</v>
      </c>
      <c r="B76" s="70">
        <v>96.1</v>
      </c>
      <c r="C76" s="67"/>
      <c r="D76" s="67" t="s">
        <v>24</v>
      </c>
    </row>
    <row r="77" spans="1:4" x14ac:dyDescent="0.2">
      <c r="A77" s="69">
        <v>42632</v>
      </c>
      <c r="B77" s="74">
        <v>351.9</v>
      </c>
      <c r="C77" s="67"/>
      <c r="D77" s="67" t="s">
        <v>29</v>
      </c>
    </row>
    <row r="78" spans="1:4" x14ac:dyDescent="0.2">
      <c r="A78" s="69">
        <v>42633</v>
      </c>
      <c r="B78" s="70">
        <v>64</v>
      </c>
      <c r="C78" s="67"/>
      <c r="D78" s="67" t="s">
        <v>31</v>
      </c>
    </row>
    <row r="79" spans="1:4" x14ac:dyDescent="0.2">
      <c r="A79" s="69">
        <v>42634</v>
      </c>
      <c r="B79" s="70">
        <v>44.4</v>
      </c>
      <c r="C79" s="67"/>
      <c r="D79" s="67" t="s">
        <v>24</v>
      </c>
    </row>
    <row r="80" spans="1:4" x14ac:dyDescent="0.2">
      <c r="A80" s="69">
        <v>42634</v>
      </c>
      <c r="B80" s="70">
        <v>50.8</v>
      </c>
      <c r="C80" s="67"/>
      <c r="D80" s="67" t="s">
        <v>24</v>
      </c>
    </row>
    <row r="81" spans="1:4" x14ac:dyDescent="0.2">
      <c r="A81" s="69">
        <v>42656</v>
      </c>
      <c r="B81" s="70">
        <v>297.08</v>
      </c>
      <c r="C81" s="67" t="s">
        <v>147</v>
      </c>
      <c r="D81" s="67" t="s">
        <v>26</v>
      </c>
    </row>
    <row r="82" spans="1:4" x14ac:dyDescent="0.2">
      <c r="A82" s="69">
        <v>42656</v>
      </c>
      <c r="B82" s="70">
        <v>31</v>
      </c>
      <c r="C82" s="67"/>
      <c r="D82" s="67" t="s">
        <v>24</v>
      </c>
    </row>
    <row r="83" spans="1:4" x14ac:dyDescent="0.2">
      <c r="A83" s="69">
        <v>42658</v>
      </c>
      <c r="B83" s="70">
        <v>29</v>
      </c>
      <c r="C83" s="67"/>
      <c r="D83" s="67" t="s">
        <v>24</v>
      </c>
    </row>
    <row r="84" spans="1:4" x14ac:dyDescent="0.2">
      <c r="A84" s="69" t="s">
        <v>37</v>
      </c>
      <c r="B84" s="70">
        <v>350.7</v>
      </c>
      <c r="C84" s="67"/>
      <c r="D84" s="67" t="s">
        <v>29</v>
      </c>
    </row>
    <row r="85" spans="1:4" x14ac:dyDescent="0.2">
      <c r="A85" s="69">
        <v>42658</v>
      </c>
      <c r="B85" s="70">
        <v>66</v>
      </c>
      <c r="C85" s="67"/>
      <c r="D85" s="67" t="s">
        <v>31</v>
      </c>
    </row>
    <row r="86" spans="1:4" ht="25.5" x14ac:dyDescent="0.2">
      <c r="A86" s="73">
        <v>42670</v>
      </c>
      <c r="B86" s="74">
        <v>451.55</v>
      </c>
      <c r="C86" s="8" t="s">
        <v>148</v>
      </c>
      <c r="D86" s="8" t="s">
        <v>26</v>
      </c>
    </row>
    <row r="87" spans="1:4" x14ac:dyDescent="0.2">
      <c r="A87" s="69">
        <v>42670</v>
      </c>
      <c r="B87" s="70">
        <v>110.4</v>
      </c>
      <c r="C87" s="67"/>
      <c r="D87" s="67" t="s">
        <v>24</v>
      </c>
    </row>
    <row r="88" spans="1:4" ht="25.5" x14ac:dyDescent="0.2">
      <c r="A88" s="69">
        <v>42705</v>
      </c>
      <c r="B88" s="70">
        <v>483.6</v>
      </c>
      <c r="C88" s="67" t="s">
        <v>151</v>
      </c>
      <c r="D88" s="67" t="s">
        <v>26</v>
      </c>
    </row>
    <row r="89" spans="1:4" x14ac:dyDescent="0.2">
      <c r="A89" s="69">
        <v>42705</v>
      </c>
      <c r="B89" s="70">
        <v>71.900000000000006</v>
      </c>
      <c r="C89" s="67"/>
      <c r="D89" s="67" t="s">
        <v>24</v>
      </c>
    </row>
    <row r="90" spans="1:4" x14ac:dyDescent="0.2">
      <c r="A90" s="69">
        <v>42705</v>
      </c>
      <c r="B90" s="70">
        <v>81.59</v>
      </c>
      <c r="C90" s="67"/>
      <c r="D90" s="67" t="s">
        <v>24</v>
      </c>
    </row>
    <row r="91" spans="1:4" x14ac:dyDescent="0.2">
      <c r="A91" s="69">
        <v>42705</v>
      </c>
      <c r="B91" s="70">
        <v>33</v>
      </c>
      <c r="C91" s="67"/>
      <c r="D91" s="67" t="s">
        <v>31</v>
      </c>
    </row>
    <row r="92" spans="1:4" x14ac:dyDescent="0.2">
      <c r="A92" s="69">
        <v>42751</v>
      </c>
      <c r="B92" s="70">
        <v>427.07</v>
      </c>
      <c r="C92" s="67" t="s">
        <v>152</v>
      </c>
      <c r="D92" s="67" t="s">
        <v>26</v>
      </c>
    </row>
    <row r="93" spans="1:4" x14ac:dyDescent="0.2">
      <c r="A93" s="69">
        <v>42751</v>
      </c>
      <c r="B93" s="70">
        <v>33.700000000000003</v>
      </c>
      <c r="C93" s="67"/>
      <c r="D93" s="67" t="s">
        <v>24</v>
      </c>
    </row>
    <row r="94" spans="1:4" x14ac:dyDescent="0.2">
      <c r="A94" s="69">
        <v>42751</v>
      </c>
      <c r="B94" s="74">
        <v>97.3</v>
      </c>
      <c r="C94" s="67"/>
      <c r="D94" s="67" t="s">
        <v>24</v>
      </c>
    </row>
    <row r="95" spans="1:4" x14ac:dyDescent="0.2">
      <c r="A95" s="69">
        <v>42751</v>
      </c>
      <c r="B95" s="74">
        <v>96.1</v>
      </c>
      <c r="C95" s="67"/>
      <c r="D95" s="67" t="s">
        <v>24</v>
      </c>
    </row>
    <row r="96" spans="1:4" x14ac:dyDescent="0.2">
      <c r="A96" s="69">
        <v>42762</v>
      </c>
      <c r="B96" s="70">
        <v>154.24</v>
      </c>
      <c r="C96" s="67" t="s">
        <v>153</v>
      </c>
      <c r="D96" s="67" t="s">
        <v>32</v>
      </c>
    </row>
    <row r="97" spans="1:4" x14ac:dyDescent="0.2">
      <c r="A97" s="69">
        <v>42762</v>
      </c>
      <c r="B97" s="70">
        <v>100.97</v>
      </c>
      <c r="D97" s="67" t="s">
        <v>28</v>
      </c>
    </row>
    <row r="98" spans="1:4" ht="25.5" x14ac:dyDescent="0.2">
      <c r="A98" s="69">
        <v>42768</v>
      </c>
      <c r="B98" s="70">
        <v>179.8</v>
      </c>
      <c r="C98" s="67" t="s">
        <v>154</v>
      </c>
      <c r="D98" s="67" t="s">
        <v>32</v>
      </c>
    </row>
    <row r="99" spans="1:4" x14ac:dyDescent="0.2">
      <c r="A99" s="69">
        <v>42767</v>
      </c>
      <c r="B99" s="74">
        <v>111.31</v>
      </c>
      <c r="C99" s="67"/>
      <c r="D99" s="67" t="s">
        <v>29</v>
      </c>
    </row>
    <row r="100" spans="1:4" ht="38.25" x14ac:dyDescent="0.2">
      <c r="A100" s="69">
        <v>42767</v>
      </c>
      <c r="B100" s="74">
        <v>368.69</v>
      </c>
      <c r="C100" s="67" t="s">
        <v>99</v>
      </c>
      <c r="D100" s="67" t="s">
        <v>28</v>
      </c>
    </row>
    <row r="101" spans="1:4" ht="25.5" x14ac:dyDescent="0.2">
      <c r="A101" s="69" t="s">
        <v>155</v>
      </c>
      <c r="B101" s="70">
        <v>35.200000000000003</v>
      </c>
      <c r="C101" s="67" t="s">
        <v>156</v>
      </c>
      <c r="D101" s="67" t="s">
        <v>39</v>
      </c>
    </row>
    <row r="102" spans="1:4" x14ac:dyDescent="0.2">
      <c r="A102" s="69" t="s">
        <v>155</v>
      </c>
      <c r="B102" s="74">
        <v>79.260000000000005</v>
      </c>
      <c r="C102" s="67"/>
      <c r="D102" s="67" t="s">
        <v>40</v>
      </c>
    </row>
    <row r="103" spans="1:4" x14ac:dyDescent="0.2">
      <c r="A103" s="69" t="s">
        <v>155</v>
      </c>
      <c r="B103" s="74">
        <v>6.26</v>
      </c>
      <c r="C103" s="67"/>
      <c r="D103" s="67" t="s">
        <v>41</v>
      </c>
    </row>
    <row r="104" spans="1:4" x14ac:dyDescent="0.2">
      <c r="A104" s="69" t="s">
        <v>155</v>
      </c>
      <c r="B104" s="70">
        <v>20</v>
      </c>
      <c r="C104" s="67"/>
      <c r="D104" s="67" t="s">
        <v>42</v>
      </c>
    </row>
    <row r="105" spans="1:4" x14ac:dyDescent="0.2">
      <c r="A105" s="69" t="s">
        <v>155</v>
      </c>
      <c r="B105" s="74">
        <v>486.35</v>
      </c>
      <c r="C105" s="67"/>
      <c r="D105" s="67" t="s">
        <v>29</v>
      </c>
    </row>
    <row r="106" spans="1:4" ht="25.5" x14ac:dyDescent="0.2">
      <c r="A106" s="69">
        <v>42781</v>
      </c>
      <c r="B106" s="70">
        <v>1179.1199999999999</v>
      </c>
      <c r="C106" s="67" t="s">
        <v>157</v>
      </c>
      <c r="D106" s="67" t="s">
        <v>26</v>
      </c>
    </row>
    <row r="107" spans="1:4" x14ac:dyDescent="0.2">
      <c r="A107" s="69" t="s">
        <v>43</v>
      </c>
      <c r="B107" s="70">
        <v>137.22</v>
      </c>
      <c r="C107" s="67"/>
      <c r="D107" s="67" t="s">
        <v>28</v>
      </c>
    </row>
    <row r="108" spans="1:4" x14ac:dyDescent="0.2">
      <c r="A108" s="69" t="s">
        <v>43</v>
      </c>
      <c r="B108" s="70">
        <v>241.74</v>
      </c>
      <c r="C108" s="67"/>
      <c r="D108" s="67" t="s">
        <v>29</v>
      </c>
    </row>
    <row r="109" spans="1:4" x14ac:dyDescent="0.2">
      <c r="A109" s="69" t="s">
        <v>44</v>
      </c>
      <c r="B109" s="70">
        <v>102</v>
      </c>
      <c r="C109" s="67"/>
      <c r="D109" s="67" t="s">
        <v>31</v>
      </c>
    </row>
    <row r="110" spans="1:4" ht="25.5" x14ac:dyDescent="0.2">
      <c r="A110" s="69">
        <v>42787</v>
      </c>
      <c r="B110" s="70">
        <v>274.64</v>
      </c>
      <c r="C110" s="66" t="s">
        <v>158</v>
      </c>
      <c r="D110" s="67" t="s">
        <v>32</v>
      </c>
    </row>
    <row r="111" spans="1:4" ht="38.25" x14ac:dyDescent="0.2">
      <c r="A111" s="69" t="s">
        <v>45</v>
      </c>
      <c r="B111" s="74">
        <v>351.08</v>
      </c>
      <c r="C111" s="67" t="s">
        <v>159</v>
      </c>
      <c r="D111" s="67" t="s">
        <v>28</v>
      </c>
    </row>
    <row r="112" spans="1:4" x14ac:dyDescent="0.2">
      <c r="A112" s="69" t="s">
        <v>45</v>
      </c>
      <c r="B112" s="74">
        <v>1535.4</v>
      </c>
      <c r="C112" s="67" t="s">
        <v>98</v>
      </c>
      <c r="D112" s="67" t="s">
        <v>29</v>
      </c>
    </row>
    <row r="113" spans="1:4" x14ac:dyDescent="0.2">
      <c r="A113" s="75">
        <v>42788</v>
      </c>
      <c r="B113" s="74">
        <v>25.3</v>
      </c>
      <c r="D113" s="67" t="s">
        <v>39</v>
      </c>
    </row>
    <row r="114" spans="1:4" x14ac:dyDescent="0.2">
      <c r="A114" s="75">
        <v>42788</v>
      </c>
      <c r="B114" s="74">
        <v>98.67</v>
      </c>
      <c r="D114" s="67" t="s">
        <v>46</v>
      </c>
    </row>
    <row r="115" spans="1:4" x14ac:dyDescent="0.2">
      <c r="A115" s="75">
        <v>42788</v>
      </c>
      <c r="B115" s="74">
        <v>140.44</v>
      </c>
      <c r="D115" s="67" t="s">
        <v>46</v>
      </c>
    </row>
    <row r="116" spans="1:4" x14ac:dyDescent="0.2">
      <c r="A116" s="69">
        <v>42789</v>
      </c>
      <c r="B116" s="74">
        <v>39.799999999999997</v>
      </c>
      <c r="C116" s="67" t="s">
        <v>160</v>
      </c>
      <c r="D116" s="67" t="s">
        <v>47</v>
      </c>
    </row>
    <row r="117" spans="1:4" ht="25.5" x14ac:dyDescent="0.2">
      <c r="A117" s="69">
        <v>42793</v>
      </c>
      <c r="B117" s="70">
        <v>372.8</v>
      </c>
      <c r="C117" s="67" t="s">
        <v>161</v>
      </c>
      <c r="D117" s="67" t="s">
        <v>26</v>
      </c>
    </row>
    <row r="118" spans="1:4" x14ac:dyDescent="0.2">
      <c r="A118" s="69">
        <v>42793</v>
      </c>
      <c r="B118" s="70">
        <v>60.44</v>
      </c>
      <c r="C118" s="67"/>
      <c r="D118" s="67" t="s">
        <v>24</v>
      </c>
    </row>
    <row r="119" spans="1:4" x14ac:dyDescent="0.2">
      <c r="A119" s="69">
        <v>42793</v>
      </c>
      <c r="B119" s="70">
        <v>65.92</v>
      </c>
      <c r="C119" s="67"/>
      <c r="D119" s="67" t="s">
        <v>24</v>
      </c>
    </row>
    <row r="120" spans="1:4" x14ac:dyDescent="0.2">
      <c r="A120" s="69">
        <v>42793</v>
      </c>
      <c r="B120" s="70">
        <v>29.57</v>
      </c>
      <c r="C120" s="67"/>
      <c r="D120" s="67" t="s">
        <v>31</v>
      </c>
    </row>
    <row r="121" spans="1:4" ht="25.5" x14ac:dyDescent="0.2">
      <c r="A121" s="69">
        <v>42797</v>
      </c>
      <c r="B121" s="70">
        <v>430.44</v>
      </c>
      <c r="C121" s="67" t="s">
        <v>162</v>
      </c>
      <c r="D121" s="67" t="s">
        <v>26</v>
      </c>
    </row>
    <row r="122" spans="1:4" x14ac:dyDescent="0.2">
      <c r="A122" s="69">
        <v>42797</v>
      </c>
      <c r="B122" s="74">
        <v>52.79</v>
      </c>
      <c r="C122" s="67"/>
      <c r="D122" s="67" t="s">
        <v>24</v>
      </c>
    </row>
    <row r="123" spans="1:4" x14ac:dyDescent="0.2">
      <c r="A123" s="69">
        <v>42797</v>
      </c>
      <c r="B123" s="74">
        <v>60.9</v>
      </c>
      <c r="C123" s="67"/>
      <c r="D123" s="67" t="s">
        <v>24</v>
      </c>
    </row>
    <row r="124" spans="1:4" x14ac:dyDescent="0.2">
      <c r="A124" s="69">
        <v>42797</v>
      </c>
      <c r="B124" s="74">
        <v>34</v>
      </c>
      <c r="C124" s="67"/>
      <c r="D124" s="67" t="s">
        <v>31</v>
      </c>
    </row>
    <row r="125" spans="1:4" ht="25.5" x14ac:dyDescent="0.2">
      <c r="A125" s="69">
        <v>42817</v>
      </c>
      <c r="B125" s="70">
        <v>562.14</v>
      </c>
      <c r="C125" s="67" t="s">
        <v>163</v>
      </c>
      <c r="D125" s="67" t="s">
        <v>26</v>
      </c>
    </row>
    <row r="126" spans="1:4" x14ac:dyDescent="0.2">
      <c r="A126" s="69">
        <v>42817</v>
      </c>
      <c r="B126" s="70">
        <v>58.35</v>
      </c>
      <c r="C126" s="67"/>
      <c r="D126" s="67" t="s">
        <v>24</v>
      </c>
    </row>
    <row r="127" spans="1:4" x14ac:dyDescent="0.2">
      <c r="A127" s="69">
        <v>42817</v>
      </c>
      <c r="B127" s="70">
        <v>42.27</v>
      </c>
      <c r="C127" s="67"/>
      <c r="D127" s="67" t="s">
        <v>24</v>
      </c>
    </row>
    <row r="128" spans="1:4" x14ac:dyDescent="0.2">
      <c r="A128" s="69">
        <v>42817</v>
      </c>
      <c r="B128" s="70">
        <v>29.57</v>
      </c>
      <c r="C128" s="68"/>
      <c r="D128" s="68" t="s">
        <v>31</v>
      </c>
    </row>
    <row r="129" spans="1:4" ht="25.5" x14ac:dyDescent="0.2">
      <c r="A129" s="69">
        <v>42844</v>
      </c>
      <c r="B129" s="74">
        <v>711.92</v>
      </c>
      <c r="C129" s="67" t="s">
        <v>164</v>
      </c>
      <c r="D129" s="67" t="s">
        <v>26</v>
      </c>
    </row>
    <row r="130" spans="1:4" x14ac:dyDescent="0.2">
      <c r="A130" s="69">
        <v>42844</v>
      </c>
      <c r="B130" s="74">
        <v>128.31</v>
      </c>
      <c r="C130" s="67"/>
      <c r="D130" s="67" t="s">
        <v>28</v>
      </c>
    </row>
    <row r="131" spans="1:4" x14ac:dyDescent="0.2">
      <c r="A131" s="69">
        <v>42844</v>
      </c>
      <c r="B131" s="70">
        <v>117.39</v>
      </c>
      <c r="C131" s="67"/>
      <c r="D131" s="67" t="s">
        <v>29</v>
      </c>
    </row>
    <row r="132" spans="1:4" x14ac:dyDescent="0.2">
      <c r="A132" s="69">
        <v>42845</v>
      </c>
      <c r="B132" s="70">
        <v>6.26</v>
      </c>
      <c r="C132" s="67"/>
      <c r="D132" s="67" t="s">
        <v>48</v>
      </c>
    </row>
    <row r="133" spans="1:4" x14ac:dyDescent="0.2">
      <c r="A133" s="69">
        <v>42845</v>
      </c>
      <c r="B133" s="70">
        <v>68</v>
      </c>
      <c r="C133" s="67"/>
      <c r="D133" s="67" t="s">
        <v>31</v>
      </c>
    </row>
    <row r="134" spans="1:4" ht="25.5" x14ac:dyDescent="0.2">
      <c r="A134" s="69">
        <v>42853</v>
      </c>
      <c r="B134" s="74">
        <v>523.4</v>
      </c>
      <c r="C134" s="67" t="s">
        <v>165</v>
      </c>
      <c r="D134" s="67" t="s">
        <v>26</v>
      </c>
    </row>
    <row r="135" spans="1:4" x14ac:dyDescent="0.2">
      <c r="A135" s="69">
        <v>42853</v>
      </c>
      <c r="B135" s="74">
        <v>29.57</v>
      </c>
      <c r="C135" s="68"/>
      <c r="D135" s="68" t="s">
        <v>24</v>
      </c>
    </row>
    <row r="136" spans="1:4" x14ac:dyDescent="0.2">
      <c r="A136" s="69">
        <v>42860</v>
      </c>
      <c r="B136" s="74">
        <v>54.61</v>
      </c>
      <c r="C136" s="67" t="s">
        <v>166</v>
      </c>
      <c r="D136" s="67" t="s">
        <v>24</v>
      </c>
    </row>
    <row r="137" spans="1:4" x14ac:dyDescent="0.2">
      <c r="A137" s="69">
        <v>42860</v>
      </c>
      <c r="B137" s="74">
        <v>652.52</v>
      </c>
      <c r="C137" s="67"/>
      <c r="D137" s="67" t="s">
        <v>26</v>
      </c>
    </row>
    <row r="138" spans="1:4" x14ac:dyDescent="0.2">
      <c r="A138" s="69">
        <v>42860</v>
      </c>
      <c r="B138" s="74">
        <v>19.57</v>
      </c>
      <c r="C138" s="68"/>
      <c r="D138" s="68" t="s">
        <v>39</v>
      </c>
    </row>
    <row r="139" spans="1:4" x14ac:dyDescent="0.2">
      <c r="A139" s="69">
        <v>42860</v>
      </c>
      <c r="B139" s="74">
        <v>194.78</v>
      </c>
      <c r="C139" s="67"/>
      <c r="D139" s="67" t="s">
        <v>29</v>
      </c>
    </row>
    <row r="140" spans="1:4" x14ac:dyDescent="0.2">
      <c r="A140" s="69">
        <v>42860</v>
      </c>
      <c r="B140" s="74">
        <v>121.81</v>
      </c>
      <c r="C140" s="67"/>
      <c r="D140" s="67" t="s">
        <v>28</v>
      </c>
    </row>
    <row r="141" spans="1:4" ht="38.25" x14ac:dyDescent="0.2">
      <c r="A141" s="69">
        <v>42867</v>
      </c>
      <c r="B141" s="74">
        <v>50.87</v>
      </c>
      <c r="C141" s="68" t="s">
        <v>167</v>
      </c>
      <c r="D141" s="68" t="s">
        <v>116</v>
      </c>
    </row>
    <row r="142" spans="1:4" x14ac:dyDescent="0.2">
      <c r="A142" s="69">
        <v>42867</v>
      </c>
      <c r="B142" s="74">
        <v>18.09</v>
      </c>
      <c r="C142" s="68" t="s">
        <v>115</v>
      </c>
      <c r="D142" s="68" t="s">
        <v>114</v>
      </c>
    </row>
    <row r="143" spans="1:4" x14ac:dyDescent="0.2">
      <c r="A143" s="69">
        <v>42867</v>
      </c>
      <c r="B143" s="74">
        <v>411.48</v>
      </c>
      <c r="C143" s="67"/>
      <c r="D143" s="67" t="s">
        <v>26</v>
      </c>
    </row>
    <row r="144" spans="1:4" x14ac:dyDescent="0.2">
      <c r="A144" s="69">
        <v>42867</v>
      </c>
      <c r="B144" s="74">
        <v>92.34</v>
      </c>
      <c r="C144" s="67"/>
      <c r="D144" s="67" t="s">
        <v>28</v>
      </c>
    </row>
    <row r="145" spans="1:4" x14ac:dyDescent="0.2">
      <c r="A145" s="69">
        <v>42867</v>
      </c>
      <c r="B145" s="74">
        <v>140</v>
      </c>
      <c r="C145" s="67"/>
      <c r="D145" s="67" t="s">
        <v>29</v>
      </c>
    </row>
    <row r="146" spans="1:4" ht="38.25" x14ac:dyDescent="0.2">
      <c r="A146" s="69" t="s">
        <v>49</v>
      </c>
      <c r="B146" s="74">
        <v>325.39999999999998</v>
      </c>
      <c r="C146" s="67" t="s">
        <v>168</v>
      </c>
      <c r="D146" s="67" t="s">
        <v>26</v>
      </c>
    </row>
    <row r="147" spans="1:4" x14ac:dyDescent="0.2">
      <c r="A147" s="69" t="s">
        <v>49</v>
      </c>
      <c r="B147" s="74">
        <v>183.51</v>
      </c>
      <c r="C147" s="67"/>
      <c r="D147" s="67" t="s">
        <v>28</v>
      </c>
    </row>
    <row r="148" spans="1:4" ht="25.5" x14ac:dyDescent="0.2">
      <c r="A148" s="69">
        <v>42880</v>
      </c>
      <c r="B148" s="74">
        <v>121.74</v>
      </c>
      <c r="C148" s="67" t="s">
        <v>169</v>
      </c>
      <c r="D148" s="67" t="s">
        <v>29</v>
      </c>
    </row>
    <row r="149" spans="1:4" ht="25.5" x14ac:dyDescent="0.2">
      <c r="A149" s="69">
        <v>42881</v>
      </c>
      <c r="B149" s="74">
        <v>80</v>
      </c>
      <c r="C149" s="90" t="s">
        <v>170</v>
      </c>
      <c r="D149" s="90" t="s">
        <v>121</v>
      </c>
    </row>
    <row r="150" spans="1:4" x14ac:dyDescent="0.2">
      <c r="A150" s="69">
        <v>42881</v>
      </c>
      <c r="B150" s="74">
        <v>140</v>
      </c>
      <c r="C150" s="67"/>
      <c r="D150" s="67" t="s">
        <v>29</v>
      </c>
    </row>
    <row r="151" spans="1:4" ht="25.5" x14ac:dyDescent="0.2">
      <c r="A151" s="69">
        <v>42886</v>
      </c>
      <c r="B151" s="74">
        <v>445.92</v>
      </c>
      <c r="C151" s="67" t="s">
        <v>171</v>
      </c>
      <c r="D151" s="67" t="s">
        <v>26</v>
      </c>
    </row>
    <row r="152" spans="1:4" x14ac:dyDescent="0.2">
      <c r="A152" s="69">
        <v>42886</v>
      </c>
      <c r="B152" s="74">
        <v>87.37</v>
      </c>
      <c r="C152" s="67"/>
      <c r="D152" s="67" t="s">
        <v>24</v>
      </c>
    </row>
    <row r="153" spans="1:4" x14ac:dyDescent="0.2">
      <c r="A153" s="69">
        <v>42886</v>
      </c>
      <c r="B153" s="74">
        <v>29.57</v>
      </c>
      <c r="C153" s="90"/>
      <c r="D153" s="90" t="s">
        <v>24</v>
      </c>
    </row>
    <row r="154" spans="1:4" x14ac:dyDescent="0.2">
      <c r="A154" s="69">
        <v>42887</v>
      </c>
      <c r="B154" s="74">
        <v>188.52</v>
      </c>
      <c r="C154" s="67"/>
      <c r="D154" s="67" t="s">
        <v>32</v>
      </c>
    </row>
    <row r="155" spans="1:4" x14ac:dyDescent="0.2">
      <c r="A155" s="69">
        <v>42887</v>
      </c>
      <c r="B155" s="74">
        <v>296.04000000000002</v>
      </c>
      <c r="C155" s="67"/>
      <c r="D155" s="67" t="s">
        <v>28</v>
      </c>
    </row>
    <row r="156" spans="1:4" ht="25.5" x14ac:dyDescent="0.2">
      <c r="A156" s="76">
        <v>42901</v>
      </c>
      <c r="B156" s="74">
        <v>583.66</v>
      </c>
      <c r="C156" s="67" t="s">
        <v>172</v>
      </c>
      <c r="D156" s="67" t="s">
        <v>26</v>
      </c>
    </row>
    <row r="157" spans="1:4" x14ac:dyDescent="0.2">
      <c r="A157" s="76">
        <v>42901</v>
      </c>
      <c r="B157" s="74">
        <v>158.38</v>
      </c>
      <c r="C157" s="67"/>
      <c r="D157" s="67" t="s">
        <v>28</v>
      </c>
    </row>
    <row r="158" spans="1:4" x14ac:dyDescent="0.2">
      <c r="A158" s="76">
        <v>42901</v>
      </c>
      <c r="B158" s="74">
        <v>115.65</v>
      </c>
      <c r="C158" s="67"/>
      <c r="D158" s="67" t="s">
        <v>29</v>
      </c>
    </row>
    <row r="159" spans="1:4" x14ac:dyDescent="0.2">
      <c r="A159" s="76">
        <v>42902</v>
      </c>
      <c r="B159" s="74">
        <v>111.31</v>
      </c>
      <c r="C159" s="67"/>
      <c r="D159" s="67" t="s">
        <v>29</v>
      </c>
    </row>
    <row r="160" spans="1:4" x14ac:dyDescent="0.2">
      <c r="A160" s="76">
        <v>42902</v>
      </c>
      <c r="B160" s="74">
        <v>34</v>
      </c>
      <c r="C160" s="68"/>
      <c r="D160" s="68" t="s">
        <v>31</v>
      </c>
    </row>
    <row r="161" spans="1:4" ht="12.75" hidden="1" customHeight="1" x14ac:dyDescent="0.2">
      <c r="A161" s="11"/>
      <c r="B161" s="67"/>
      <c r="C161" s="67"/>
      <c r="D161" s="67"/>
    </row>
    <row r="162" spans="1:4" ht="19.5" customHeight="1" x14ac:dyDescent="0.2">
      <c r="A162" s="50" t="s">
        <v>123</v>
      </c>
      <c r="B162" s="56">
        <f>SUM(B30:B161)</f>
        <v>25665.889999999989</v>
      </c>
      <c r="C162" s="105"/>
      <c r="D162" s="105"/>
    </row>
    <row r="163" spans="1:4" ht="19.5" customHeight="1" x14ac:dyDescent="0.2">
      <c r="A163" s="50" t="s">
        <v>122</v>
      </c>
      <c r="B163" s="56">
        <f>B162*0.15</f>
        <v>3849.8834999999981</v>
      </c>
      <c r="C163" s="104"/>
      <c r="D163" s="104"/>
    </row>
    <row r="164" spans="1:4" ht="19.5" customHeight="1" x14ac:dyDescent="0.2">
      <c r="A164" s="119" t="s">
        <v>9</v>
      </c>
      <c r="B164" s="120"/>
      <c r="C164" s="120"/>
      <c r="D164" s="43"/>
    </row>
    <row r="165" spans="1:4" s="41" customFormat="1" ht="25.5" customHeight="1" x14ac:dyDescent="0.2">
      <c r="A165" s="38" t="s">
        <v>0</v>
      </c>
      <c r="B165" s="39" t="s">
        <v>129</v>
      </c>
      <c r="C165" s="39" t="s">
        <v>21</v>
      </c>
      <c r="D165" s="39" t="s">
        <v>130</v>
      </c>
    </row>
    <row r="166" spans="1:4" ht="24.75" customHeight="1" x14ac:dyDescent="0.2">
      <c r="A166" s="71">
        <v>42557</v>
      </c>
      <c r="B166" s="79">
        <v>24.6</v>
      </c>
      <c r="C166" s="66" t="s">
        <v>58</v>
      </c>
      <c r="D166" s="66" t="s">
        <v>59</v>
      </c>
    </row>
    <row r="167" spans="1:4" ht="12.75" customHeight="1" x14ac:dyDescent="0.2">
      <c r="A167" s="69">
        <v>42765</v>
      </c>
      <c r="B167" s="70">
        <v>28</v>
      </c>
      <c r="C167" s="67" t="s">
        <v>60</v>
      </c>
      <c r="D167" s="67" t="s">
        <v>61</v>
      </c>
    </row>
    <row r="168" spans="1:4" ht="12.75" customHeight="1" x14ac:dyDescent="0.2">
      <c r="A168" s="69">
        <v>42779</v>
      </c>
      <c r="B168" s="70">
        <v>26</v>
      </c>
      <c r="C168" s="67" t="s">
        <v>60</v>
      </c>
      <c r="D168" s="67" t="s">
        <v>61</v>
      </c>
    </row>
    <row r="169" spans="1:4" ht="12.75" hidden="1" customHeight="1" x14ac:dyDescent="0.2">
      <c r="A169" s="78"/>
      <c r="B169" s="67"/>
      <c r="C169" s="67"/>
      <c r="D169" s="67"/>
    </row>
    <row r="170" spans="1:4" ht="19.5" customHeight="1" x14ac:dyDescent="0.2">
      <c r="A170" s="69">
        <v>42781</v>
      </c>
      <c r="B170" s="70">
        <v>6.5</v>
      </c>
      <c r="C170" s="67" t="s">
        <v>62</v>
      </c>
      <c r="D170" s="67" t="s">
        <v>61</v>
      </c>
    </row>
    <row r="171" spans="1:4" s="8" customFormat="1" ht="34.5" customHeight="1" x14ac:dyDescent="0.2">
      <c r="A171" s="69">
        <v>42803</v>
      </c>
      <c r="B171" s="70">
        <v>11.05</v>
      </c>
      <c r="C171" s="67" t="s">
        <v>63</v>
      </c>
      <c r="D171" s="67" t="s">
        <v>24</v>
      </c>
    </row>
    <row r="172" spans="1:4" s="51" customFormat="1" x14ac:dyDescent="0.2">
      <c r="A172" s="69">
        <v>42803</v>
      </c>
      <c r="B172" s="70">
        <v>10.96</v>
      </c>
      <c r="C172" s="67"/>
      <c r="D172" s="67" t="s">
        <v>24</v>
      </c>
    </row>
    <row r="173" spans="1:4" s="53" customFormat="1" ht="25.5" x14ac:dyDescent="0.2">
      <c r="A173" s="69">
        <v>42824</v>
      </c>
      <c r="B173" s="70">
        <v>13.3</v>
      </c>
      <c r="C173" s="67" t="s">
        <v>64</v>
      </c>
      <c r="D173" s="67" t="s">
        <v>24</v>
      </c>
    </row>
    <row r="174" spans="1:4" s="68" customFormat="1" x14ac:dyDescent="0.2">
      <c r="A174" s="69"/>
      <c r="B174" s="70">
        <v>11.57</v>
      </c>
      <c r="D174" s="68" t="s">
        <v>24</v>
      </c>
    </row>
    <row r="175" spans="1:4" ht="12.75" customHeight="1" x14ac:dyDescent="0.2">
      <c r="A175" s="50" t="s">
        <v>123</v>
      </c>
      <c r="B175" s="56">
        <f>SUM(B166:B174)</f>
        <v>131.97999999999999</v>
      </c>
      <c r="C175" s="105"/>
      <c r="D175" s="105"/>
    </row>
    <row r="176" spans="1:4" ht="12.75" customHeight="1" x14ac:dyDescent="0.2">
      <c r="A176" s="50" t="s">
        <v>122</v>
      </c>
      <c r="B176" s="56">
        <f>B175*0.15</f>
        <v>19.796999999999997</v>
      </c>
      <c r="C176" s="104"/>
      <c r="D176" s="104"/>
    </row>
    <row r="177" spans="1:4" ht="15" x14ac:dyDescent="0.2">
      <c r="A177" s="42" t="s">
        <v>124</v>
      </c>
      <c r="B177" s="57">
        <f>SUM(B175:B176,B162:B163,B26:B27)</f>
        <v>47394.760499999989</v>
      </c>
      <c r="C177" s="9"/>
      <c r="D177" s="94"/>
    </row>
    <row r="178" spans="1:4" x14ac:dyDescent="0.2">
      <c r="A178" s="67"/>
      <c r="B178" s="92"/>
      <c r="C178" s="93"/>
      <c r="D178" s="93"/>
    </row>
    <row r="179" spans="1:4" x14ac:dyDescent="0.2">
      <c r="A179" s="37"/>
      <c r="B179" s="67"/>
      <c r="C179" s="67"/>
      <c r="D179" s="67"/>
    </row>
    <row r="180" spans="1:4" x14ac:dyDescent="0.2">
      <c r="A180" s="37"/>
      <c r="B180" s="67"/>
      <c r="C180" s="67"/>
      <c r="D180" s="67"/>
    </row>
    <row r="181" spans="1:4" x14ac:dyDescent="0.2">
      <c r="A181" s="37"/>
      <c r="B181" s="67"/>
      <c r="C181" s="67"/>
      <c r="D181" s="67"/>
    </row>
    <row r="182" spans="1:4" x14ac:dyDescent="0.2">
      <c r="A182" s="37"/>
      <c r="B182" s="67"/>
      <c r="C182" s="67"/>
      <c r="D182" s="67"/>
    </row>
    <row r="183" spans="1:4" x14ac:dyDescent="0.2">
      <c r="A183" s="37"/>
      <c r="B183" s="67"/>
      <c r="C183" s="67"/>
      <c r="D183" s="67"/>
    </row>
    <row r="184" spans="1:4" x14ac:dyDescent="0.2">
      <c r="A184" s="37"/>
      <c r="B184" s="67"/>
      <c r="C184" s="67"/>
      <c r="D184" s="67"/>
    </row>
    <row r="185" spans="1:4" x14ac:dyDescent="0.2">
      <c r="A185" s="37"/>
      <c r="B185" s="67"/>
      <c r="C185" s="67"/>
      <c r="D185" s="67"/>
    </row>
    <row r="186" spans="1:4" x14ac:dyDescent="0.2">
      <c r="A186" s="37"/>
      <c r="B186" s="67"/>
      <c r="C186" s="67"/>
      <c r="D186" s="67"/>
    </row>
    <row r="187" spans="1:4" x14ac:dyDescent="0.2">
      <c r="A187" s="37"/>
      <c r="B187" s="67"/>
      <c r="C187" s="67"/>
      <c r="D187" s="67"/>
    </row>
  </sheetData>
  <mergeCells count="9">
    <mergeCell ref="A28:C28"/>
    <mergeCell ref="A164:C164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Normal="100" workbookViewId="0">
      <selection activeCell="B13" sqref="B13"/>
    </sheetView>
  </sheetViews>
  <sheetFormatPr defaultColWidth="9.140625" defaultRowHeight="12.75" x14ac:dyDescent="0.2"/>
  <cols>
    <col min="1" max="1" width="26.5703125" style="15" customWidth="1"/>
    <col min="2" max="2" width="23.5703125" style="15" customWidth="1"/>
    <col min="3" max="6" width="27.5703125" style="15" customWidth="1"/>
    <col min="7" max="16384" width="9.140625" style="16"/>
  </cols>
  <sheetData>
    <row r="1" spans="1:7" ht="36" customHeight="1" x14ac:dyDescent="0.2">
      <c r="A1" s="135" t="s">
        <v>14</v>
      </c>
      <c r="B1" s="135"/>
      <c r="C1" s="135"/>
      <c r="D1" s="135"/>
      <c r="E1" s="135"/>
      <c r="F1" s="135"/>
    </row>
    <row r="2" spans="1:7" ht="36" customHeight="1" x14ac:dyDescent="0.2">
      <c r="A2" s="44" t="s">
        <v>6</v>
      </c>
      <c r="B2" s="125" t="str">
        <f>Travel!B2</f>
        <v>Te Puni Kōkiri</v>
      </c>
      <c r="C2" s="125"/>
      <c r="D2" s="125"/>
      <c r="E2" s="125"/>
      <c r="F2" s="125"/>
      <c r="G2" s="45"/>
    </row>
    <row r="3" spans="1:7" ht="36" customHeight="1" x14ac:dyDescent="0.2">
      <c r="A3" s="44" t="s">
        <v>7</v>
      </c>
      <c r="B3" s="126" t="str">
        <f>Travel!B3</f>
        <v>Michelle Hippolite</v>
      </c>
      <c r="C3" s="126"/>
      <c r="D3" s="126"/>
      <c r="E3" s="126"/>
      <c r="F3" s="126"/>
      <c r="G3" s="46"/>
    </row>
    <row r="4" spans="1:7" ht="36" customHeight="1" x14ac:dyDescent="0.2">
      <c r="A4" s="44" t="s">
        <v>3</v>
      </c>
      <c r="B4" s="126" t="str">
        <f>Travel!B4</f>
        <v>1 July 2016 to 30 June 2017 (or specify applicable part year)*</v>
      </c>
      <c r="C4" s="126"/>
      <c r="D4" s="126"/>
      <c r="E4" s="126"/>
      <c r="F4" s="126"/>
      <c r="G4" s="46"/>
    </row>
    <row r="5" spans="1:7" s="14" customFormat="1" ht="35.25" customHeight="1" x14ac:dyDescent="0.25">
      <c r="A5" s="139" t="s">
        <v>17</v>
      </c>
      <c r="B5" s="140"/>
      <c r="C5" s="141"/>
      <c r="D5" s="141"/>
      <c r="E5" s="141"/>
      <c r="F5" s="142"/>
    </row>
    <row r="6" spans="1:7" s="14" customFormat="1" ht="35.25" customHeight="1" x14ac:dyDescent="0.25">
      <c r="A6" s="136" t="s">
        <v>22</v>
      </c>
      <c r="B6" s="137"/>
      <c r="C6" s="137"/>
      <c r="D6" s="137"/>
      <c r="E6" s="137"/>
      <c r="F6" s="138"/>
    </row>
    <row r="7" spans="1:7" s="3" customFormat="1" ht="30.95" customHeight="1" x14ac:dyDescent="0.25">
      <c r="A7" s="133" t="s">
        <v>12</v>
      </c>
      <c r="B7" s="134"/>
      <c r="C7" s="5"/>
      <c r="D7" s="5"/>
      <c r="E7" s="5"/>
      <c r="F7" s="22"/>
    </row>
    <row r="8" spans="1:7" ht="25.5" x14ac:dyDescent="0.2">
      <c r="A8" s="23" t="s">
        <v>0</v>
      </c>
      <c r="B8" s="39" t="s">
        <v>129</v>
      </c>
      <c r="C8" s="2" t="s">
        <v>21</v>
      </c>
      <c r="D8" s="2" t="s">
        <v>130</v>
      </c>
      <c r="E8" s="2" t="s">
        <v>174</v>
      </c>
      <c r="F8" s="10" t="s">
        <v>1</v>
      </c>
    </row>
    <row r="9" spans="1:7" s="1" customFormat="1" ht="38.25" x14ac:dyDescent="0.2">
      <c r="A9" s="69">
        <v>42671</v>
      </c>
      <c r="B9" s="70">
        <v>34.5</v>
      </c>
      <c r="C9" s="67" t="s">
        <v>38</v>
      </c>
      <c r="D9" s="67" t="s">
        <v>149</v>
      </c>
      <c r="E9" s="1" t="s">
        <v>150</v>
      </c>
      <c r="F9" s="1" t="s">
        <v>25</v>
      </c>
    </row>
    <row r="10" spans="1:7" ht="25.5" x14ac:dyDescent="0.2">
      <c r="A10" s="82">
        <v>42878</v>
      </c>
      <c r="B10" s="80">
        <v>436.65</v>
      </c>
      <c r="C10" s="83" t="s">
        <v>109</v>
      </c>
      <c r="D10" s="83" t="s">
        <v>110</v>
      </c>
      <c r="E10" s="83" t="s">
        <v>111</v>
      </c>
      <c r="F10" s="86" t="s">
        <v>25</v>
      </c>
    </row>
    <row r="11" spans="1:7" x14ac:dyDescent="0.2">
      <c r="A11" s="81">
        <v>42881</v>
      </c>
      <c r="B11" s="80">
        <v>3521.74</v>
      </c>
      <c r="C11" s="66" t="s">
        <v>50</v>
      </c>
      <c r="D11" s="66" t="s">
        <v>65</v>
      </c>
      <c r="E11" s="15" t="s">
        <v>102</v>
      </c>
      <c r="F11" s="21" t="s">
        <v>103</v>
      </c>
    </row>
    <row r="12" spans="1:7" x14ac:dyDescent="0.2">
      <c r="A12" s="50" t="s">
        <v>123</v>
      </c>
      <c r="B12" s="56">
        <f>SUM(B9:B11)</f>
        <v>3992.89</v>
      </c>
      <c r="C12" s="99"/>
      <c r="D12" s="99"/>
      <c r="E12" s="99"/>
      <c r="F12" s="100"/>
    </row>
    <row r="13" spans="1:7" x14ac:dyDescent="0.2">
      <c r="A13" s="50" t="s">
        <v>122</v>
      </c>
      <c r="B13" s="56">
        <f>(B12*0.15)</f>
        <v>598.93349999999998</v>
      </c>
      <c r="C13" s="95"/>
      <c r="D13" s="95"/>
      <c r="E13" s="95"/>
      <c r="F13" s="96"/>
    </row>
    <row r="14" spans="1:7" hidden="1" x14ac:dyDescent="0.2">
      <c r="A14" s="20"/>
      <c r="F14" s="21"/>
    </row>
    <row r="15" spans="1:7" s="19" customFormat="1" ht="25.5" hidden="1" customHeight="1" x14ac:dyDescent="0.2">
      <c r="A15" s="20"/>
      <c r="B15" s="15"/>
      <c r="C15" s="15"/>
      <c r="D15" s="15"/>
      <c r="E15" s="15"/>
      <c r="F15" s="21"/>
    </row>
    <row r="16" spans="1:7" ht="30" x14ac:dyDescent="0.2">
      <c r="A16" s="52" t="s">
        <v>125</v>
      </c>
      <c r="B16" s="58">
        <f>+SUM(B12:B15)</f>
        <v>4591.8234999999995</v>
      </c>
      <c r="C16" s="24"/>
      <c r="D16" s="25"/>
      <c r="E16" s="25"/>
      <c r="F16" s="26"/>
    </row>
    <row r="17" spans="1:6" x14ac:dyDescent="0.2">
      <c r="A17" s="60"/>
      <c r="B17" s="27"/>
      <c r="C17" s="27"/>
      <c r="D17" s="27"/>
      <c r="E17" s="27"/>
      <c r="F17" s="28"/>
    </row>
    <row r="18" spans="1:6" x14ac:dyDescent="0.2">
      <c r="A18" s="54"/>
      <c r="B18" s="54"/>
      <c r="C18" s="54"/>
      <c r="D18" s="54"/>
      <c r="E18" s="54"/>
      <c r="F18" s="54"/>
    </row>
    <row r="19" spans="1:6" x14ac:dyDescent="0.2">
      <c r="A19" s="54"/>
      <c r="B19" s="54"/>
      <c r="C19" s="54"/>
      <c r="D19" s="54"/>
      <c r="E19" s="54"/>
      <c r="F19" s="54"/>
    </row>
  </sheetData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opLeftCell="A2" zoomScaleNormal="100" workbookViewId="0">
      <selection activeCell="D17" sqref="D17"/>
    </sheetView>
  </sheetViews>
  <sheetFormatPr defaultColWidth="9.140625" defaultRowHeight="12.75" x14ac:dyDescent="0.2"/>
  <cols>
    <col min="1" max="3" width="27.5703125" style="31" customWidth="1"/>
    <col min="4" max="4" width="21.28515625" style="31" customWidth="1"/>
    <col min="5" max="5" width="27.5703125" style="31" customWidth="1"/>
    <col min="6" max="16384" width="9.140625" style="34"/>
  </cols>
  <sheetData>
    <row r="1" spans="1:7" ht="36" customHeight="1" x14ac:dyDescent="0.2">
      <c r="A1" s="135" t="s">
        <v>14</v>
      </c>
      <c r="B1" s="135"/>
      <c r="C1" s="135"/>
      <c r="D1" s="135"/>
      <c r="E1" s="135"/>
      <c r="F1" s="61"/>
    </row>
    <row r="2" spans="1:7" ht="36" customHeight="1" x14ac:dyDescent="0.2">
      <c r="A2" s="44" t="s">
        <v>6</v>
      </c>
      <c r="B2" s="125" t="str">
        <f>Travel!B2</f>
        <v>Te Puni Kōkiri</v>
      </c>
      <c r="C2" s="125"/>
      <c r="D2" s="125"/>
      <c r="E2" s="125"/>
      <c r="F2" s="45"/>
      <c r="G2" s="45"/>
    </row>
    <row r="3" spans="1:7" ht="36" customHeight="1" x14ac:dyDescent="0.2">
      <c r="A3" s="44" t="s">
        <v>7</v>
      </c>
      <c r="B3" s="126" t="str">
        <f>Travel!B3</f>
        <v>Michelle Hippolite</v>
      </c>
      <c r="C3" s="126"/>
      <c r="D3" s="126"/>
      <c r="E3" s="126"/>
      <c r="F3" s="46"/>
      <c r="G3" s="46"/>
    </row>
    <row r="4" spans="1:7" ht="36" customHeight="1" x14ac:dyDescent="0.2">
      <c r="A4" s="44" t="s">
        <v>3</v>
      </c>
      <c r="B4" s="126" t="str">
        <f>Travel!B4</f>
        <v>1 July 2016 to 30 June 2017 (or specify applicable part year)*</v>
      </c>
      <c r="C4" s="126"/>
      <c r="D4" s="126"/>
      <c r="E4" s="126"/>
      <c r="F4" s="46"/>
      <c r="G4" s="46"/>
    </row>
    <row r="5" spans="1:7" ht="36" customHeight="1" x14ac:dyDescent="0.2">
      <c r="A5" s="145" t="s">
        <v>177</v>
      </c>
      <c r="B5" s="146"/>
      <c r="C5" s="146"/>
      <c r="D5" s="146"/>
      <c r="E5" s="147"/>
    </row>
    <row r="6" spans="1:7" ht="20.100000000000001" customHeight="1" x14ac:dyDescent="0.2">
      <c r="A6" s="143" t="s">
        <v>19</v>
      </c>
      <c r="B6" s="143"/>
      <c r="C6" s="143"/>
      <c r="D6" s="143"/>
      <c r="E6" s="144"/>
      <c r="F6" s="47"/>
      <c r="G6" s="47"/>
    </row>
    <row r="7" spans="1:7" ht="20.25" customHeight="1" x14ac:dyDescent="0.25">
      <c r="A7" s="29" t="s">
        <v>11</v>
      </c>
      <c r="B7" s="5"/>
      <c r="C7" s="5"/>
      <c r="D7" s="5"/>
      <c r="E7" s="22"/>
    </row>
    <row r="8" spans="1:7" ht="25.5" x14ac:dyDescent="0.2">
      <c r="A8" s="23" t="s">
        <v>0</v>
      </c>
      <c r="B8" s="2" t="s">
        <v>175</v>
      </c>
      <c r="C8" s="2" t="s">
        <v>176</v>
      </c>
      <c r="D8" s="2" t="s">
        <v>132</v>
      </c>
      <c r="E8" s="10" t="s">
        <v>23</v>
      </c>
    </row>
    <row r="9" spans="1:7" ht="38.25" x14ac:dyDescent="0.2">
      <c r="A9" s="82">
        <v>42558</v>
      </c>
      <c r="B9" s="83" t="s">
        <v>106</v>
      </c>
      <c r="C9" s="83" t="s">
        <v>66</v>
      </c>
      <c r="D9" s="79">
        <v>150</v>
      </c>
      <c r="E9" s="109" t="s">
        <v>101</v>
      </c>
    </row>
    <row r="10" spans="1:7" x14ac:dyDescent="0.2">
      <c r="A10" s="81">
        <v>42560</v>
      </c>
      <c r="B10" s="66" t="s">
        <v>67</v>
      </c>
      <c r="C10" s="66" t="s">
        <v>68</v>
      </c>
      <c r="D10" s="79">
        <v>150</v>
      </c>
      <c r="E10" s="108" t="s">
        <v>101</v>
      </c>
    </row>
    <row r="11" spans="1:7" ht="25.5" x14ac:dyDescent="0.2">
      <c r="A11" s="81">
        <v>42562</v>
      </c>
      <c r="B11" s="66" t="s">
        <v>107</v>
      </c>
      <c r="C11" s="66" t="s">
        <v>69</v>
      </c>
      <c r="D11" s="79">
        <v>150</v>
      </c>
      <c r="E11" s="108" t="s">
        <v>101</v>
      </c>
    </row>
    <row r="12" spans="1:7" x14ac:dyDescent="0.2">
      <c r="A12" s="81">
        <v>42606</v>
      </c>
      <c r="B12" s="66" t="s">
        <v>70</v>
      </c>
      <c r="C12" s="66" t="s">
        <v>71</v>
      </c>
      <c r="D12" s="79">
        <v>1800</v>
      </c>
      <c r="E12" s="108" t="s">
        <v>101</v>
      </c>
    </row>
    <row r="13" spans="1:7" x14ac:dyDescent="0.2">
      <c r="A13" s="81" t="s">
        <v>104</v>
      </c>
      <c r="B13" s="83" t="s">
        <v>119</v>
      </c>
      <c r="C13" s="83" t="s">
        <v>105</v>
      </c>
      <c r="D13" s="88">
        <v>1000</v>
      </c>
      <c r="E13" s="109" t="s">
        <v>101</v>
      </c>
    </row>
    <row r="14" spans="1:7" x14ac:dyDescent="0.2">
      <c r="A14" s="81">
        <v>42867</v>
      </c>
      <c r="B14" s="66" t="s">
        <v>72</v>
      </c>
      <c r="C14" s="66" t="s">
        <v>73</v>
      </c>
      <c r="D14" s="79">
        <v>150</v>
      </c>
      <c r="E14" s="108" t="s">
        <v>101</v>
      </c>
    </row>
    <row r="15" spans="1:7" ht="25.5" x14ac:dyDescent="0.2">
      <c r="A15" s="81">
        <v>42922</v>
      </c>
      <c r="B15" s="66" t="s">
        <v>58</v>
      </c>
      <c r="C15" s="66" t="s">
        <v>108</v>
      </c>
      <c r="D15" s="79">
        <v>150</v>
      </c>
      <c r="E15" s="108" t="s">
        <v>101</v>
      </c>
    </row>
    <row r="16" spans="1:7" x14ac:dyDescent="0.2">
      <c r="A16" s="50" t="s">
        <v>123</v>
      </c>
      <c r="B16" s="56"/>
      <c r="C16" s="99"/>
      <c r="D16" s="56">
        <f>SUM(D9:D15)</f>
        <v>3550</v>
      </c>
      <c r="E16" s="100"/>
    </row>
    <row r="17" spans="1:5" x14ac:dyDescent="0.2">
      <c r="A17" s="50" t="s">
        <v>122</v>
      </c>
      <c r="B17" s="101"/>
      <c r="C17" s="102"/>
      <c r="D17" s="101">
        <f>(D16*0.15)</f>
        <v>532.5</v>
      </c>
      <c r="E17" s="103"/>
    </row>
    <row r="18" spans="1:5" hidden="1" x14ac:dyDescent="0.2">
      <c r="A18" s="32"/>
      <c r="E18" s="33"/>
    </row>
    <row r="19" spans="1:5" ht="27.95" customHeight="1" x14ac:dyDescent="0.2">
      <c r="A19" s="30" t="s">
        <v>13</v>
      </c>
      <c r="B19" s="62" t="s">
        <v>127</v>
      </c>
      <c r="C19" s="24"/>
      <c r="D19" s="63">
        <f>SUM(D16:D18)</f>
        <v>4082.5</v>
      </c>
      <c r="E19" s="26"/>
    </row>
  </sheetData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opLeftCell="A10" zoomScaleNormal="100" workbookViewId="0">
      <selection activeCell="C36" sqref="C36"/>
    </sheetView>
  </sheetViews>
  <sheetFormatPr defaultColWidth="9.140625" defaultRowHeight="12.75" x14ac:dyDescent="0.2"/>
  <cols>
    <col min="1" max="1" width="27.7109375" style="12" customWidth="1"/>
    <col min="2" max="2" width="23.5703125" style="12" customWidth="1"/>
    <col min="3" max="5" width="27.5703125" style="12" customWidth="1"/>
    <col min="6" max="16384" width="9.140625" style="13"/>
  </cols>
  <sheetData>
    <row r="1" spans="1:6" ht="36" customHeight="1" x14ac:dyDescent="0.2">
      <c r="A1" s="135" t="s">
        <v>14</v>
      </c>
      <c r="B1" s="135"/>
      <c r="C1" s="135"/>
      <c r="D1" s="135"/>
      <c r="E1" s="135"/>
    </row>
    <row r="2" spans="1:6" ht="36" customHeight="1" x14ac:dyDescent="0.2">
      <c r="A2" s="44" t="s">
        <v>6</v>
      </c>
      <c r="B2" s="125" t="str">
        <f>Travel!B2</f>
        <v>Te Puni Kōkiri</v>
      </c>
      <c r="C2" s="125"/>
      <c r="D2" s="125"/>
      <c r="E2" s="125"/>
    </row>
    <row r="3" spans="1:6" ht="36" customHeight="1" x14ac:dyDescent="0.2">
      <c r="A3" s="44" t="s">
        <v>7</v>
      </c>
      <c r="B3" s="126" t="str">
        <f>Travel!B3</f>
        <v>Michelle Hippolite</v>
      </c>
      <c r="C3" s="126"/>
      <c r="D3" s="126"/>
      <c r="E3" s="126"/>
    </row>
    <row r="4" spans="1:6" ht="36" customHeight="1" x14ac:dyDescent="0.2">
      <c r="A4" s="44" t="s">
        <v>3</v>
      </c>
      <c r="B4" s="126" t="str">
        <f>Travel!B4</f>
        <v>1 July 2016 to 30 June 2017 (or specify applicable part year)*</v>
      </c>
      <c r="C4" s="126"/>
      <c r="D4" s="126"/>
      <c r="E4" s="126"/>
    </row>
    <row r="5" spans="1:6" ht="36" customHeight="1" x14ac:dyDescent="0.2">
      <c r="A5" s="127" t="s">
        <v>5</v>
      </c>
      <c r="B5" s="153"/>
      <c r="C5" s="141"/>
      <c r="D5" s="141"/>
      <c r="E5" s="142"/>
    </row>
    <row r="6" spans="1:6" ht="36" customHeight="1" x14ac:dyDescent="0.2">
      <c r="A6" s="150" t="s">
        <v>18</v>
      </c>
      <c r="B6" s="151"/>
      <c r="C6" s="151"/>
      <c r="D6" s="151"/>
      <c r="E6" s="152"/>
    </row>
    <row r="7" spans="1:6" ht="36" customHeight="1" x14ac:dyDescent="0.25">
      <c r="A7" s="148" t="s">
        <v>5</v>
      </c>
      <c r="B7" s="149"/>
      <c r="C7" s="5"/>
      <c r="D7" s="5"/>
      <c r="E7" s="22"/>
    </row>
    <row r="8" spans="1:6" ht="25.5" x14ac:dyDescent="0.2">
      <c r="A8" s="23" t="s">
        <v>0</v>
      </c>
      <c r="B8" s="2" t="s">
        <v>129</v>
      </c>
      <c r="C8" s="2" t="s">
        <v>130</v>
      </c>
      <c r="D8" s="2" t="s">
        <v>131</v>
      </c>
      <c r="E8" s="10" t="s">
        <v>2</v>
      </c>
    </row>
    <row r="9" spans="1:6" x14ac:dyDescent="0.2">
      <c r="A9" s="110">
        <v>42583</v>
      </c>
      <c r="B9" s="79">
        <v>672.13</v>
      </c>
      <c r="C9" s="66" t="s">
        <v>74</v>
      </c>
      <c r="D9" s="12" t="s">
        <v>75</v>
      </c>
      <c r="E9" s="107" t="s">
        <v>25</v>
      </c>
    </row>
    <row r="10" spans="1:6" x14ac:dyDescent="0.2">
      <c r="A10" s="110">
        <v>42614</v>
      </c>
      <c r="B10" s="79">
        <v>70</v>
      </c>
      <c r="C10" s="66" t="s">
        <v>74</v>
      </c>
      <c r="D10" s="12" t="s">
        <v>76</v>
      </c>
      <c r="E10" s="107" t="s">
        <v>25</v>
      </c>
    </row>
    <row r="11" spans="1:6" x14ac:dyDescent="0.2">
      <c r="A11" s="111">
        <v>42644</v>
      </c>
      <c r="B11" s="80">
        <v>162.81</v>
      </c>
      <c r="C11" s="66" t="s">
        <v>74</v>
      </c>
      <c r="D11" s="12" t="s">
        <v>77</v>
      </c>
      <c r="E11" s="107" t="s">
        <v>25</v>
      </c>
    </row>
    <row r="12" spans="1:6" x14ac:dyDescent="0.2">
      <c r="A12" s="110">
        <v>42675</v>
      </c>
      <c r="B12" s="80">
        <v>64.2</v>
      </c>
      <c r="C12" s="66" t="s">
        <v>74</v>
      </c>
      <c r="D12" s="12" t="s">
        <v>78</v>
      </c>
      <c r="E12" s="107" t="s">
        <v>25</v>
      </c>
    </row>
    <row r="13" spans="1:6" x14ac:dyDescent="0.2">
      <c r="A13" s="111">
        <v>42705</v>
      </c>
      <c r="B13" s="80">
        <v>275.60000000000002</v>
      </c>
      <c r="C13" s="66" t="s">
        <v>74</v>
      </c>
      <c r="D13" s="12" t="s">
        <v>79</v>
      </c>
      <c r="E13" s="107" t="s">
        <v>25</v>
      </c>
    </row>
    <row r="14" spans="1:6" x14ac:dyDescent="0.2">
      <c r="A14" s="111">
        <v>42740</v>
      </c>
      <c r="B14" s="80">
        <v>764.08</v>
      </c>
      <c r="C14" s="66" t="s">
        <v>74</v>
      </c>
      <c r="D14" s="12" t="s">
        <v>80</v>
      </c>
      <c r="E14" s="107" t="s">
        <v>25</v>
      </c>
    </row>
    <row r="15" spans="1:6" x14ac:dyDescent="0.2">
      <c r="A15" s="111">
        <v>42767</v>
      </c>
      <c r="B15" s="80">
        <v>66.2</v>
      </c>
      <c r="C15" s="66" t="s">
        <v>74</v>
      </c>
      <c r="D15" s="12" t="s">
        <v>81</v>
      </c>
      <c r="E15" s="107" t="s">
        <v>25</v>
      </c>
      <c r="F15" s="84"/>
    </row>
    <row r="16" spans="1:6" ht="12.6" customHeight="1" x14ac:dyDescent="0.2">
      <c r="A16" s="111">
        <v>42795</v>
      </c>
      <c r="B16" s="80">
        <v>246</v>
      </c>
      <c r="C16" s="66" t="s">
        <v>74</v>
      </c>
      <c r="D16" s="12" t="s">
        <v>82</v>
      </c>
      <c r="E16" s="107" t="s">
        <v>25</v>
      </c>
      <c r="F16" s="84"/>
    </row>
    <row r="17" spans="1:6" x14ac:dyDescent="0.2">
      <c r="A17" s="111">
        <v>42826</v>
      </c>
      <c r="B17" s="80">
        <v>118.12</v>
      </c>
      <c r="C17" s="66" t="s">
        <v>74</v>
      </c>
      <c r="D17" s="66" t="s">
        <v>83</v>
      </c>
      <c r="E17" s="107" t="s">
        <v>25</v>
      </c>
      <c r="F17" s="84"/>
    </row>
    <row r="18" spans="1:6" x14ac:dyDescent="0.2">
      <c r="A18" s="111">
        <v>42856</v>
      </c>
      <c r="B18" s="80">
        <v>98.89</v>
      </c>
      <c r="C18" s="66" t="s">
        <v>74</v>
      </c>
      <c r="D18" s="66" t="s">
        <v>84</v>
      </c>
      <c r="E18" s="107" t="s">
        <v>25</v>
      </c>
      <c r="F18" s="84"/>
    </row>
    <row r="19" spans="1:6" ht="15.6" customHeight="1" x14ac:dyDescent="0.2">
      <c r="A19" s="111">
        <v>42887</v>
      </c>
      <c r="B19" s="80">
        <v>394.86</v>
      </c>
      <c r="C19" s="66" t="s">
        <v>74</v>
      </c>
      <c r="D19" s="66" t="s">
        <v>85</v>
      </c>
      <c r="E19" s="107" t="s">
        <v>25</v>
      </c>
      <c r="F19" s="84"/>
    </row>
    <row r="20" spans="1:6" ht="15" customHeight="1" x14ac:dyDescent="0.2">
      <c r="A20" s="111">
        <v>42917</v>
      </c>
      <c r="B20" s="80">
        <v>404.28</v>
      </c>
      <c r="C20" s="66" t="s">
        <v>74</v>
      </c>
      <c r="D20" s="66" t="s">
        <v>86</v>
      </c>
      <c r="E20" s="107" t="s">
        <v>25</v>
      </c>
      <c r="F20" s="84"/>
    </row>
    <row r="21" spans="1:6" x14ac:dyDescent="0.2">
      <c r="A21" s="111">
        <v>42766</v>
      </c>
      <c r="B21" s="80">
        <v>394.04</v>
      </c>
      <c r="C21" s="66" t="s">
        <v>87</v>
      </c>
      <c r="D21" s="66" t="s">
        <v>88</v>
      </c>
      <c r="E21" s="107" t="s">
        <v>25</v>
      </c>
    </row>
    <row r="22" spans="1:6" x14ac:dyDescent="0.2">
      <c r="A22" s="112">
        <v>42781</v>
      </c>
      <c r="B22" s="70">
        <v>77.39</v>
      </c>
      <c r="C22" s="66" t="s">
        <v>89</v>
      </c>
      <c r="D22" s="66" t="s">
        <v>90</v>
      </c>
      <c r="E22" s="107" t="s">
        <v>36</v>
      </c>
    </row>
    <row r="23" spans="1:6" x14ac:dyDescent="0.2">
      <c r="A23" s="112">
        <v>42786</v>
      </c>
      <c r="B23" s="70">
        <v>69</v>
      </c>
      <c r="C23" s="66" t="s">
        <v>89</v>
      </c>
      <c r="D23" s="66" t="s">
        <v>91</v>
      </c>
      <c r="E23" s="107" t="s">
        <v>92</v>
      </c>
    </row>
    <row r="24" spans="1:6" x14ac:dyDescent="0.2">
      <c r="A24" s="112">
        <v>42788</v>
      </c>
      <c r="B24" s="74">
        <v>19.899999999999999</v>
      </c>
      <c r="C24" s="67" t="s">
        <v>87</v>
      </c>
      <c r="D24" s="66" t="s">
        <v>93</v>
      </c>
      <c r="E24" s="107" t="s">
        <v>33</v>
      </c>
    </row>
    <row r="25" spans="1:6" x14ac:dyDescent="0.2">
      <c r="A25" s="113">
        <v>42808</v>
      </c>
      <c r="B25" s="70">
        <v>26.08</v>
      </c>
      <c r="C25" s="66" t="s">
        <v>87</v>
      </c>
      <c r="D25" s="66" t="s">
        <v>94</v>
      </c>
      <c r="E25" s="107" t="s">
        <v>25</v>
      </c>
    </row>
    <row r="26" spans="1:6" x14ac:dyDescent="0.2">
      <c r="A26" s="113">
        <v>42817</v>
      </c>
      <c r="B26" s="70">
        <v>500</v>
      </c>
      <c r="C26" s="66" t="s">
        <v>95</v>
      </c>
      <c r="D26" s="66"/>
      <c r="E26" s="85" t="s">
        <v>27</v>
      </c>
    </row>
    <row r="27" spans="1:6" ht="25.5" x14ac:dyDescent="0.2">
      <c r="A27" s="114">
        <v>42823</v>
      </c>
      <c r="B27" s="70">
        <v>400</v>
      </c>
      <c r="C27" s="12" t="s">
        <v>96</v>
      </c>
      <c r="D27" s="66"/>
      <c r="E27" s="107" t="s">
        <v>30</v>
      </c>
    </row>
    <row r="28" spans="1:6" x14ac:dyDescent="0.2">
      <c r="A28" s="110">
        <v>42888</v>
      </c>
      <c r="B28" s="70">
        <v>500</v>
      </c>
      <c r="C28" s="15" t="s">
        <v>112</v>
      </c>
      <c r="D28" s="15" t="s">
        <v>113</v>
      </c>
      <c r="E28" s="107" t="s">
        <v>25</v>
      </c>
    </row>
    <row r="29" spans="1:6" x14ac:dyDescent="0.2">
      <c r="A29" s="50" t="s">
        <v>123</v>
      </c>
      <c r="B29" s="56">
        <f>SUM(B9:B28)</f>
        <v>5323.58</v>
      </c>
      <c r="C29" s="97"/>
      <c r="D29" s="97"/>
      <c r="E29" s="98"/>
    </row>
    <row r="30" spans="1:6" x14ac:dyDescent="0.2">
      <c r="A30" s="50" t="s">
        <v>122</v>
      </c>
      <c r="B30" s="56">
        <f>(B29*0.15)</f>
        <v>798.53699999999992</v>
      </c>
      <c r="C30" s="99"/>
      <c r="D30" s="99"/>
      <c r="E30" s="100"/>
    </row>
    <row r="31" spans="1:6" ht="14.1" customHeight="1" x14ac:dyDescent="0.2">
      <c r="A31" s="36" t="s">
        <v>126</v>
      </c>
      <c r="B31" s="59">
        <f>SUM(B29:B30)</f>
        <v>6122.1170000000002</v>
      </c>
      <c r="C31" s="17"/>
      <c r="D31" s="18"/>
      <c r="E31" s="35"/>
    </row>
    <row r="32" spans="1:6" ht="14.1" customHeight="1" x14ac:dyDescent="0.2">
      <c r="A32" s="64"/>
      <c r="B32" s="49"/>
      <c r="C32" s="65"/>
      <c r="D32" s="65"/>
      <c r="E32" s="65"/>
    </row>
    <row r="33" spans="1:6" x14ac:dyDescent="0.2">
      <c r="A33" s="20"/>
      <c r="B33" s="15"/>
      <c r="C33" s="15"/>
      <c r="D33" s="15"/>
      <c r="E33" s="48"/>
      <c r="F33" s="16"/>
    </row>
    <row r="34" spans="1:6" x14ac:dyDescent="0.2">
      <c r="A34" s="20"/>
      <c r="B34" s="15"/>
      <c r="C34" s="15"/>
      <c r="D34" s="15"/>
      <c r="E34" s="48"/>
      <c r="F34" s="16"/>
    </row>
    <row r="35" spans="1:6" x14ac:dyDescent="0.2">
      <c r="A35" s="48"/>
      <c r="B35" s="48"/>
      <c r="C35" s="48"/>
      <c r="D35" s="48"/>
      <c r="E35" s="48"/>
    </row>
    <row r="36" spans="1:6" x14ac:dyDescent="0.2">
      <c r="A36" s="48"/>
      <c r="B36" s="48"/>
      <c r="C36" s="48"/>
      <c r="D36" s="48"/>
      <c r="E36" s="48"/>
    </row>
  </sheetData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Travel</vt:lpstr>
      <vt:lpstr>Hospitality</vt:lpstr>
      <vt:lpstr>Gifts and Benefits</vt:lpstr>
      <vt:lpstr>All other  expenses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Sarah Walker</cp:lastModifiedBy>
  <cp:lastPrinted>2017-07-30T21:33:10Z</cp:lastPrinted>
  <dcterms:created xsi:type="dcterms:W3CDTF">2010-10-17T20:59:02Z</dcterms:created>
  <dcterms:modified xsi:type="dcterms:W3CDTF">2017-07-31T21:50:28Z</dcterms:modified>
</cp:coreProperties>
</file>